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Bureaublad\"/>
    </mc:Choice>
  </mc:AlternateContent>
  <bookViews>
    <workbookView xWindow="0" yWindow="0" windowWidth="28800" windowHeight="12435" tabRatio="759"/>
  </bookViews>
  <sheets>
    <sheet name="Doel van de tool " sheetId="16" r:id="rId1"/>
    <sheet name="Toelichting" sheetId="6" r:id="rId2"/>
    <sheet name="SAMEN inkopen" sheetId="12" r:id="rId3"/>
    <sheet name="Wel of niet samenwerken" sheetId="17" r:id="rId4"/>
    <sheet name="Achtergrond vraag en antwoord" sheetId="14" r:id="rId5"/>
    <sheet name="Handvatten uitwerking" sheetId="15" state="hidden" r:id="rId6"/>
  </sheets>
  <definedNames>
    <definedName name="_xlnm.Print_Area" localSheetId="4">'Achtergrond vraag en antwoord'!$A$1:$E$57</definedName>
    <definedName name="_xlnm.Print_Area" localSheetId="5">'Handvatten uitwerking'!$A$1:$D$30</definedName>
    <definedName name="_xlnm.Print_Area" localSheetId="2">'SAMEN inkopen'!$A$1:$K$68</definedName>
    <definedName name="_xlnm.Print_Area" localSheetId="1">Toelichting!$B$2:$C$15</definedName>
    <definedName name="fd" localSheetId="2">'SAMEN inkopen'!$B$2:$K$65</definedName>
    <definedName name="print" localSheetId="2">'SAMEN inkopen'!$B$1:$J$63</definedName>
  </definedNames>
  <calcPr calcId="152511"/>
</workbook>
</file>

<file path=xl/calcChain.xml><?xml version="1.0" encoding="utf-8"?>
<calcChain xmlns="http://schemas.openxmlformats.org/spreadsheetml/2006/main">
  <c r="H79" i="12" l="1"/>
  <c r="I79" i="12"/>
  <c r="J79" i="12"/>
  <c r="K79" i="12"/>
  <c r="H80" i="12"/>
  <c r="I80" i="12"/>
  <c r="J80" i="12"/>
  <c r="K80" i="12"/>
  <c r="H81" i="12"/>
  <c r="I81" i="12"/>
  <c r="J81" i="12"/>
  <c r="K81" i="12"/>
  <c r="H82" i="12"/>
  <c r="I82" i="12"/>
  <c r="J82" i="12"/>
  <c r="K82" i="12"/>
  <c r="H83" i="12"/>
  <c r="I83" i="12"/>
  <c r="J83" i="12"/>
  <c r="K83" i="12"/>
  <c r="G80" i="12"/>
  <c r="G81" i="12"/>
  <c r="G82" i="12"/>
  <c r="G83" i="12"/>
  <c r="G79" i="12"/>
  <c r="G70" i="12"/>
  <c r="H70" i="12"/>
  <c r="I70" i="12"/>
  <c r="J70" i="12"/>
  <c r="K70" i="12"/>
  <c r="G71" i="12"/>
  <c r="H71" i="12"/>
  <c r="I71" i="12"/>
  <c r="J71" i="12"/>
  <c r="K71" i="12"/>
  <c r="G72" i="12"/>
  <c r="H72" i="12"/>
  <c r="I72" i="12"/>
  <c r="J72" i="12"/>
  <c r="K72" i="12"/>
  <c r="G73" i="12"/>
  <c r="H73" i="12"/>
  <c r="I73" i="12"/>
  <c r="J73" i="12"/>
  <c r="K73" i="12"/>
  <c r="G74" i="12"/>
  <c r="H74" i="12"/>
  <c r="I74" i="12"/>
  <c r="J74" i="12"/>
  <c r="K74" i="12"/>
  <c r="G75" i="12"/>
  <c r="H75" i="12"/>
  <c r="I75" i="12"/>
  <c r="J75" i="12"/>
  <c r="K75" i="12"/>
  <c r="G76" i="12"/>
  <c r="H76" i="12"/>
  <c r="I76" i="12"/>
  <c r="J76" i="12"/>
  <c r="K76" i="12"/>
  <c r="G77" i="12"/>
  <c r="H77" i="12"/>
  <c r="I77" i="12"/>
  <c r="J77" i="12"/>
  <c r="K77" i="12"/>
  <c r="H69" i="12"/>
  <c r="I69" i="12"/>
  <c r="J69" i="12"/>
  <c r="K69" i="12"/>
  <c r="G69" i="12"/>
  <c r="M5" i="12" l="1"/>
  <c r="M6" i="12"/>
  <c r="M7" i="12"/>
  <c r="M9" i="12"/>
  <c r="M10" i="12"/>
  <c r="M11" i="12"/>
  <c r="M12" i="12"/>
  <c r="M14" i="12"/>
  <c r="M15" i="12"/>
  <c r="M16" i="12"/>
  <c r="M18" i="12"/>
  <c r="M19" i="12"/>
  <c r="M21" i="12"/>
  <c r="M22" i="12"/>
  <c r="M23" i="12"/>
  <c r="M25" i="12"/>
  <c r="M26" i="12"/>
  <c r="M27" i="12"/>
  <c r="M30" i="12"/>
  <c r="M31" i="12"/>
  <c r="M32" i="12"/>
  <c r="M33" i="12"/>
  <c r="M34" i="12"/>
  <c r="M35" i="12"/>
  <c r="M37" i="12"/>
  <c r="M38" i="12"/>
  <c r="M39" i="12"/>
  <c r="M40" i="12"/>
  <c r="M42" i="12"/>
  <c r="M43" i="12"/>
  <c r="M44" i="12"/>
  <c r="M45" i="12"/>
  <c r="M47" i="12"/>
  <c r="M48" i="12"/>
  <c r="M49" i="12"/>
  <c r="M50" i="12"/>
  <c r="M52" i="12"/>
  <c r="M53" i="12"/>
  <c r="M54" i="12"/>
  <c r="M79" i="12"/>
  <c r="M80" i="12"/>
  <c r="M81" i="12"/>
  <c r="M82" i="12"/>
  <c r="M83" i="12"/>
  <c r="M56" i="12"/>
  <c r="M57" i="12"/>
  <c r="M60" i="12"/>
  <c r="M61" i="12"/>
  <c r="M62" i="12"/>
  <c r="M4" i="12"/>
  <c r="H4" i="12" l="1"/>
  <c r="I52" i="12"/>
  <c r="K9" i="12"/>
  <c r="J60" i="12"/>
  <c r="H25" i="12"/>
  <c r="H14" i="12"/>
  <c r="I14" i="12"/>
  <c r="K14" i="12"/>
  <c r="J14" i="12"/>
  <c r="J25" i="12"/>
  <c r="J47" i="12"/>
  <c r="K42" i="12"/>
  <c r="H37" i="12"/>
  <c r="K21" i="12"/>
  <c r="J42" i="12"/>
  <c r="I25" i="12"/>
  <c r="H47" i="12"/>
  <c r="J37" i="12"/>
  <c r="I21" i="12"/>
  <c r="K52" i="12"/>
  <c r="I42" i="12"/>
  <c r="J56" i="12"/>
  <c r="H52" i="12"/>
  <c r="I47" i="12"/>
  <c r="K37" i="12"/>
  <c r="K30" i="12"/>
  <c r="J21" i="12"/>
  <c r="J18" i="12"/>
  <c r="G18" i="12"/>
  <c r="K18" i="12"/>
  <c r="G37" i="12"/>
  <c r="H18" i="12"/>
  <c r="I30" i="12"/>
  <c r="G42" i="12"/>
  <c r="K60" i="12"/>
  <c r="I18" i="12"/>
  <c r="H21" i="12"/>
  <c r="G25" i="12"/>
  <c r="K25" i="12"/>
  <c r="J30" i="12"/>
  <c r="I37" i="12"/>
  <c r="H42" i="12"/>
  <c r="G47" i="12"/>
  <c r="K47" i="12"/>
  <c r="J52" i="12"/>
  <c r="H30" i="12"/>
  <c r="G21" i="12"/>
  <c r="I9" i="12"/>
  <c r="G14" i="12"/>
  <c r="G30" i="12"/>
  <c r="G52" i="12"/>
  <c r="H60" i="12"/>
  <c r="I60" i="12"/>
  <c r="G60" i="12"/>
  <c r="G56" i="12"/>
  <c r="K56" i="12"/>
  <c r="H56" i="12"/>
  <c r="I56" i="12"/>
  <c r="G9" i="12"/>
  <c r="J4" i="12"/>
  <c r="H9" i="12"/>
  <c r="K4" i="12"/>
  <c r="J9" i="12"/>
  <c r="I4" i="12"/>
  <c r="G4" i="12"/>
  <c r="J64" i="12" l="1"/>
  <c r="H64" i="12"/>
  <c r="K64" i="12"/>
  <c r="I64" i="12"/>
  <c r="G64" i="12" l="1"/>
  <c r="R64" i="12" l="1"/>
  <c r="D64" i="12" s="1"/>
  <c r="E65" i="12" s="1"/>
</calcChain>
</file>

<file path=xl/sharedStrings.xml><?xml version="1.0" encoding="utf-8"?>
<sst xmlns="http://schemas.openxmlformats.org/spreadsheetml/2006/main" count="289" uniqueCount="154">
  <si>
    <t>Verhouding tot de Snelweg-matrix</t>
  </si>
  <si>
    <t>Meeliften</t>
  </si>
  <si>
    <t>Busreizen</t>
  </si>
  <si>
    <t>Carpoolen</t>
  </si>
  <si>
    <t>Konvooi</t>
  </si>
  <si>
    <t>Formule 1</t>
  </si>
  <si>
    <t>D&amp;B</t>
  </si>
  <si>
    <t>a</t>
  </si>
  <si>
    <t>b</t>
  </si>
  <si>
    <t>c</t>
  </si>
  <si>
    <t>d</t>
  </si>
  <si>
    <t>e</t>
  </si>
  <si>
    <t>Nee</t>
  </si>
  <si>
    <t>Toelichting per vraag</t>
  </si>
  <si>
    <t xml:space="preserve">Vraag 1: </t>
  </si>
  <si>
    <t>Vraag 2:</t>
  </si>
  <si>
    <t>Vraag 3:</t>
  </si>
  <si>
    <t>Vraag 4:</t>
  </si>
  <si>
    <t>Vraag 5:</t>
  </si>
  <si>
    <t>Vraag 6:</t>
  </si>
  <si>
    <t>Vraag 7:</t>
  </si>
  <si>
    <t>Vraag 8:</t>
  </si>
  <si>
    <t>Vraag 9:</t>
  </si>
  <si>
    <t>Vraag 10:</t>
  </si>
  <si>
    <t>Vraag 11:</t>
  </si>
  <si>
    <t>Vraag 12:</t>
  </si>
  <si>
    <t>Vraag 13:</t>
  </si>
  <si>
    <t>Vragen met betrekking tot methoden en procedures</t>
  </si>
  <si>
    <t>Vragen met betrekking tot medewerkers en de organisatie</t>
  </si>
  <si>
    <t>Vragen met betrekking tot informatievoorziening</t>
  </si>
  <si>
    <t>Eenmalig</t>
  </si>
  <si>
    <t>Meerdere keren</t>
  </si>
  <si>
    <t>Nee nog nooit</t>
  </si>
  <si>
    <t>Geen inkoopbeleid wel een inkoopproces</t>
  </si>
  <si>
    <t>Ja</t>
  </si>
  <si>
    <t>&lt; 1.000 VHE</t>
  </si>
  <si>
    <t xml:space="preserve">10.000 tot 5.000 VHE </t>
  </si>
  <si>
    <t xml:space="preserve">&gt; 25.000 VHE </t>
  </si>
  <si>
    <t>De autonomie moet evenredig zijn vormgegeven binnen de samenwerking</t>
  </si>
  <si>
    <t>Ja, vaak tot altijd</t>
  </si>
  <si>
    <t>f</t>
  </si>
  <si>
    <t>Heeft u ervaring met project gestuurd werken?</t>
  </si>
  <si>
    <t>Wat is voor u een aanvullend voordeel om een inkoopsamenwerking aan te gaan?</t>
  </si>
  <si>
    <t>Ja  &gt; 1 jaar</t>
  </si>
  <si>
    <t>Ja  &lt; 1 jaar</t>
  </si>
  <si>
    <t>Schaalvoordelen met oog op financieel voordeel</t>
  </si>
  <si>
    <t>Het leren van elkaar doormiddel van het onderling uitwisselen van kennis en ervaringen</t>
  </si>
  <si>
    <t>Het delen van informatie</t>
  </si>
  <si>
    <t>Het delen van risico’s en belangen</t>
  </si>
  <si>
    <t>Bereid om een intensieve inkoop samenwerking aan te gaan maar op eenmalige basis</t>
  </si>
  <si>
    <t>In welke mate bent u bereid om met een andere woning corporatie een inkoop samenwerking aan te gaan? Denk hierbij aan het volledig samen doorlopen van het inkooptraject.</t>
  </si>
  <si>
    <t>Heeft u personeel in dienst met de functie titel inkoper, met daarbij de benodigde inkoop kennis en kunde?</t>
  </si>
  <si>
    <t>Hoe groot is uw organisatie op basis van verhuurbare eenheden (VHE)?</t>
  </si>
  <si>
    <t>Ja, hier maak ik continue gebruik van</t>
  </si>
  <si>
    <t>Maakt u gebruik van inkoop formats en verschillende contractmodellen?</t>
  </si>
  <si>
    <t>Heeft u een eigen inkoopbeleid met een aansluitend inkoopproces?</t>
  </si>
  <si>
    <t>Voert uw organisatie momenteel contractmanagement en contractbeheer uit?</t>
  </si>
  <si>
    <t>Geen contractmanagement en geen contractbeheer</t>
  </si>
  <si>
    <t xml:space="preserve">                                                                                    </t>
  </si>
  <si>
    <t>Denk bijvoorbeeld aan het samen inkopen van zonnenpanelen.</t>
  </si>
  <si>
    <t>Contractbeheer is een belangrijk onderdeel van contractmanagement. Contractbeheer heeft als doel de interne organisatie te voorzien van voldoende inzicht in lopende contracten en de juiste contractafspraken en informatie, door middel van het voeren van een daartoe bestemde administratie.</t>
  </si>
  <si>
    <t>Worden inkooptrajecten ten alle tijden geëvalueerd?</t>
  </si>
  <si>
    <t>Maakt u gebruik van standaard contractvoordelen of ledenvoordeel van partijen zoals bijvoorbeeld Aedes of Bouwend Nederland?</t>
  </si>
  <si>
    <t>In hoeverre bent u bereid uw autonomie op te geven in een inkoop samenwerking?</t>
  </si>
  <si>
    <t>In verschillende samenwerkingsvormen worden andere verwachtingen gesteld aan de verdeling van autonomie. Is uw organisatie bereid mee te gaan met de ideeen van de partners of juist helemaal niet. Bent u bereid om één partij blindelings te volgen of wenst u tezamen intensief naar een doel samen te werken met een gedeekde autonomie.</t>
  </si>
  <si>
    <t>Een spendanalyse levert managementinformatie, waarmee een organisatie het inkoopbeleid kan toetsen en verbeteren. Het is vaak de basis voor het opstarten van professionaliseringstrajecten en besparingstrajecten. Een ander doel van de spendanalyse is het monitoren van veranderingen.
Met een analyse van leveranciers, categorieën en grootgebruikers wordt inzichtelijk hoe besparingen gerealiseerd kunnen worden. Als een categorie veel kleine leveranciers bevat, dan kan er vaak makkelijk geld bespaard worden door deze volumes te bundelen en onder te brengen bij één of enkele leveranciers.</t>
  </si>
  <si>
    <t xml:space="preserve">1.000 tot 2.500 VHE </t>
  </si>
  <si>
    <t xml:space="preserve">2.500 tot 5.000 VHE </t>
  </si>
  <si>
    <t xml:space="preserve">10.000 tot 25.000 VHE  </t>
  </si>
  <si>
    <t>Is uw organisatie al eens eerder actief geweest in een inkoopsamenwerking?</t>
  </si>
  <si>
    <t>Contractmanagement is het proces van systematisch en efficiënt besturen van de contractcreatie met partijen tot en met executie en het analyseren van de uitvoering met als doel het maximaliseren van de operationele en financiële leveranciersprestatie en reductie van de risico’s.</t>
  </si>
  <si>
    <t>Denk hierbij aan alle ikoopfases van Van Weele ( Specificeren - Selecteren - Contracteren - Bestellen - Bewaken - Nazorg)</t>
  </si>
  <si>
    <t xml:space="preserve">In hoeverre bent u bereid om het stellen van product of dienst specificaties uit handen te geven?  </t>
  </si>
  <si>
    <t>Kostenreductie: besparen op directe en operationele kosten</t>
  </si>
  <si>
    <t xml:space="preserve">Flexibilisering; versnelling in het inkooptraject </t>
  </si>
  <si>
    <t xml:space="preserve">Innovatie: nieuwe producten en oplossingen </t>
  </si>
  <si>
    <t xml:space="preserve">Servicegerichtheid: klanttevredenheid en totaaloplossingen </t>
  </si>
  <si>
    <t>Risicoreductie: governance, integeriteit en transparantie</t>
  </si>
  <si>
    <t>Kerncompetenties: uitbesteden van niet kernactiviteiten</t>
  </si>
  <si>
    <t>MVO: duurzaam ondernemen</t>
  </si>
  <si>
    <t>Expansie: schaalvergroting</t>
  </si>
  <si>
    <t>Internationalisering; inkopen buiten Nederland</t>
  </si>
  <si>
    <t>Scenario dat het beste past bij uw antwoorden:</t>
  </si>
  <si>
    <t>Punten per scenario</t>
  </si>
  <si>
    <t>Maximum aantal punten</t>
  </si>
  <si>
    <t>Toelichting bij scenario</t>
  </si>
  <si>
    <t>A</t>
  </si>
  <si>
    <t>B</t>
  </si>
  <si>
    <t>Niet geschikt</t>
  </si>
  <si>
    <t>Onderdeel A:</t>
  </si>
  <si>
    <t>Onderdeel B:</t>
  </si>
  <si>
    <t>Zeer geschikt</t>
  </si>
  <si>
    <t>Geschikt</t>
  </si>
  <si>
    <t>Enigszins geschikt</t>
  </si>
  <si>
    <t>Beperkt geschikt</t>
  </si>
  <si>
    <t>Check of focus organisatie past bij scenario</t>
  </si>
  <si>
    <t>Wel</t>
  </si>
  <si>
    <t>Niet</t>
  </si>
  <si>
    <t>Selecteer uw antwoord in de kolom met de pijl. Elke vraag dient beantwoord te worden.</t>
  </si>
  <si>
    <t>Bron: Korte samenvatting promotieonderzoek Fredo Schotanus “Horizontale inkoopsamenwerking”</t>
  </si>
  <si>
    <t xml:space="preserve"> Nee nooit</t>
  </si>
  <si>
    <t>Invullen en uitkomsten van de tool</t>
  </si>
  <si>
    <t xml:space="preserve"> </t>
  </si>
  <si>
    <r>
      <t xml:space="preserve">Wat is voor u een aanvullend voordeel om een inkoopsamenwerking aan te gaan?
</t>
    </r>
    <r>
      <rPr>
        <i/>
        <sz val="14"/>
        <color rgb="FF00427C"/>
        <rFont val="Verdana"/>
        <family val="2"/>
      </rPr>
      <t xml:space="preserve">
Als u kiest voor 'wel' kunt u zien of uw keuze bij het bovenstaande scenario past. </t>
    </r>
  </si>
  <si>
    <t xml:space="preserve">Vervolgens kunt u bij onderdeel A en B een aantal thema's aanklikken. Hier kunt u kiezen uit ja of nee en wel of niet.  </t>
  </si>
  <si>
    <t>Bereid intensiever een inkoop samenwerking aan te gaan voor meerdere productgroepen</t>
  </si>
  <si>
    <t>Volledig bereid een intensieve inkoop samenwerking op lange termijn aan te gaan</t>
  </si>
  <si>
    <t>In hoeverre bent u bereid om het opstellen van product of dienst specificaties (volledig) uit handen te geven?  Denk hierbij bijvoorbeeld aan de kwaliteit van schilderwerk.</t>
  </si>
  <si>
    <t>Ja, afhankelijk van welke partijen  betrokken zijn en om welke producten /  diensten het gaat. Dit moet wel aansluiten op ons eigen beleid</t>
  </si>
  <si>
    <t xml:space="preserve">In hoeverre bent u bereid uw autonomie (beslissingsbevoegdheid, zelfstandigheid) op te geven in een inkoop samenwerking? </t>
  </si>
  <si>
    <t>Voert uw organisatie inkoopcontroles zoals een spend - analyses uit?</t>
  </si>
  <si>
    <t>Is uw organisatie al eens eerder actief geweest in een vorm van inkoopsamenwerking?</t>
  </si>
  <si>
    <r>
      <t>Voert uw organisatie momenteel contract</t>
    </r>
    <r>
      <rPr>
        <b/>
        <sz val="14"/>
        <color rgb="FF00427C"/>
        <rFont val="Verdana"/>
        <family val="2"/>
      </rPr>
      <t>management</t>
    </r>
    <r>
      <rPr>
        <sz val="14"/>
        <color rgb="FF00427C"/>
        <rFont val="Verdana"/>
        <family val="2"/>
      </rPr>
      <t xml:space="preserve"> en contract</t>
    </r>
    <r>
      <rPr>
        <b/>
        <sz val="14"/>
        <color rgb="FF00427C"/>
        <rFont val="Verdana"/>
        <family val="2"/>
      </rPr>
      <t>beheer</t>
    </r>
    <r>
      <rPr>
        <sz val="14"/>
        <color rgb="FF00427C"/>
        <rFont val="Verdana"/>
        <family val="2"/>
      </rPr>
      <t xml:space="preserve"> uit?</t>
    </r>
  </si>
  <si>
    <t>Geen contractmanagement, wel contractbeheer</t>
  </si>
  <si>
    <t>Zowel contractmanagement als contractbeheer</t>
  </si>
  <si>
    <t xml:space="preserve">Worden inkooptrajecten altijd geëvalueerd?
</t>
  </si>
  <si>
    <t>Ja, hier heb ik wel eens gebruik van gemaakt</t>
  </si>
  <si>
    <t xml:space="preserve">Weinig tot niet bereid om een intensieve inkoop samenwerking aan te gaan. </t>
  </si>
  <si>
    <t>Ja, Volledig bereid om de specificaties uit handen te geven. Eén partij mag de specificaties bepalen en wij sluiten hierbij aan</t>
  </si>
  <si>
    <t>Omschrijvingen verschillen snelwegmatrix</t>
  </si>
  <si>
    <t>Wij zijn op dit moment bezig met inkoopsamenwerking</t>
  </si>
  <si>
    <t>Heeft u een eigen inkoopbeleid met daaraan gekoppeld een vastgesteld inkoopproces?</t>
  </si>
  <si>
    <t xml:space="preserve"> Geen inkoopbeleid en geen inkoopproces</t>
  </si>
  <si>
    <t>Wel inkoopbeleid en geen inkoopproces</t>
  </si>
  <si>
    <t>Wel inkoopbeleid met vastgesteld inkoopproces</t>
  </si>
  <si>
    <r>
      <t xml:space="preserve">Waar wordt binnen uw organisatie de focus gelegd? Meerdere antwoordmogelijkheden zijn mogelijk. 
</t>
    </r>
    <r>
      <rPr>
        <i/>
        <sz val="14"/>
        <color rgb="FF00427C"/>
        <rFont val="Verdana"/>
        <family val="2"/>
      </rPr>
      <t xml:space="preserve">Als u kiest voor 'ja' kunt u zien of uw keuze bij het bovenstaande scenario past. Als u kiest voor nee blijven de vakjes wit. </t>
    </r>
  </si>
  <si>
    <t>Langdurige partnerships met leveranciers</t>
  </si>
  <si>
    <r>
      <rPr>
        <b/>
        <sz val="10"/>
        <color rgb="FF00427C"/>
        <rFont val="Verdana"/>
        <family val="2"/>
      </rPr>
      <t xml:space="preserve">Meeliften; </t>
    </r>
    <r>
      <rPr>
        <sz val="10"/>
        <color rgb="FF00427C"/>
        <rFont val="Verdana"/>
        <family val="2"/>
      </rPr>
      <t xml:space="preserve">bij meeliften is er één grote organisatie die contracten afsluit met de leveranciers. Deze organisatie handelt vanuit uit haar eigen inkoopstrategie en -beleid. De organisatie heeft haar eigen inkoopproces ingericht en de inkopers beschikken over de juiste kennis en kunde. De inkopende organisatie beschikt, door meelifters over een groter inkoopvolume zodat inkoopprijzen laag zijn. Kleine organisaties kunnen vrijblijvend meeliften op de contracten die deze grote organisatie afsluit met de leveranciers. Daarbij zijn de transactiekosten ondanks de bijdrage relatief laag. Meeliften is echter alleen voordelig wanneer de specificaties van de in te kopen producten en diensten ongeveer gelijk zijn. De kleinere organisatie heeft geen invloed op het inkoopbeleid of het inkoopproces. De samenwerking wordt zo eenvoudig mogelijk gehouden. In sommige gevallen is er alleen sprake van het uitwisselen van kennis. </t>
    </r>
  </si>
  <si>
    <r>
      <rPr>
        <b/>
        <sz val="10"/>
        <color rgb="FF00427C"/>
        <rFont val="Verdana"/>
        <family val="2"/>
      </rPr>
      <t>Busreizen;</t>
    </r>
    <r>
      <rPr>
        <sz val="10"/>
        <color rgb="FF00427C"/>
        <rFont val="Verdana"/>
        <family val="2"/>
      </rPr>
      <t xml:space="preserve"> bij deze vorm van inkoopsamenwerking worden structeel en meerdere activiteiten opgepakt. Vaak is één organisatie of inkoopbureau structureel bezig met het afsluiten van inkoopcontracten. Dit doen zij vanuit een eigen inkoopvisie en -beleid. Zij sluiten raamcontracten af en biedt deze contracten als dienst aan aan mogelijke opdrachtgevers. De nadruk bij deze vorm van inkoopsamenwerking ligt op het realiseren van kostenvoordelen voor de afnemers. Organisaties kunnen tegen betaling (abonnement) producten en diensten afnemen. Deze vergoeding moet natuurlijk wel opwegen tegen de voordelen, de lagere transactiekosten en inkoopprijzen. Ook hier is het nadeel dat organisaties geen of nauwelijks invloed kunnen uitoefenen op het inkoopproces van het inkoopbureau. In principe is het aantal deelnemers onbeperkt omdat één partij alle voorwaarden bepaald. </t>
    </r>
  </si>
  <si>
    <r>
      <rPr>
        <b/>
        <sz val="10"/>
        <color rgb="FF00427C"/>
        <rFont val="Verdana"/>
        <family val="2"/>
      </rPr>
      <t>Carpoolen;</t>
    </r>
    <r>
      <rPr>
        <sz val="10"/>
        <color rgb="FF00427C"/>
        <rFont val="Verdana"/>
        <family val="2"/>
      </rPr>
      <t xml:space="preserve"> carpoolen is een meer intensieve vorm van inkoopsamenwerking. Een aantal organisaties voeren gezamenlijk inkooptrajecten uit. Op basis van evenredigheid en gezamenlijke specificaties voert elke organisatie een inkooptraject uit die het best bij die organisatie past. Hierdoor is specialisatie (inkoopkennis, materiekennis, financiele experts, analisten etc) goed mogelijk. Daarnaast gelden ook de andere voordelen van lagere inkoopprijzen en transactiekosten. Risico van deze samenwerkingsvorm is de afhankelijkheid van andere partijen en het verlies van eigen expertise. De inkooptrajecten zijn redelijk intensief omdat men moet komen tot gezamenlijke specificaties. Er vindt meer overleg plaats dan bij busreizen of meeliften, er is dus een beperkt aantal deelnemers in dit verband. Carpoolen heeft als voordeel dat er een mogelijkheid is tot specialicatie. Iedere deelnemer in het samenwerkingverband is verantwoordelijk voor een specifiek onderdeel. Deze vorm is ook zeer geschikt voor organisaties met verschillende afdelingen - kantoren - business-units. </t>
    </r>
  </si>
  <si>
    <r>
      <rPr>
        <b/>
        <sz val="10"/>
        <color rgb="FF00427C"/>
        <rFont val="Verdana"/>
        <family val="2"/>
      </rPr>
      <t>Konvooi;</t>
    </r>
    <r>
      <rPr>
        <sz val="10"/>
        <color rgb="FF00427C"/>
        <rFont val="Verdana"/>
        <family val="2"/>
      </rPr>
      <t xml:space="preserve"> hier gaat het om een eenmalige zeer intensieve vorm van samenwerking. Het gaat om een groot inkooptraject waarbij alle betrokken partijen bij de inkoopkeuzes (op basis van organisatiedoelstellingen) het opstellen van de specificaties, de selectie en contracteringsfase betrokken zijn. Deze vorm van samenwerking kost veel tijd en heeft alleen zin wanneer de schaalvoordelen tot substantiële kostenbesparingen of efficientie in bedrijfsvoering leiden. Verder leren organisaties veel van elkaar over inkoop en de inhoudelijke aspecten van het traject. Een voorbeeld is het inkopen van ICT gerelateerde trajecten waarbij er in slechts één organisatie inhoudelijke kennis aanwezig is. Omdat deze trajecten niet vaak voorkomen heeft een organisatie hiervoor misschien geen vaste medewerkers in huis. Omdat deelnemende organisaties elkaar nog niet goed kennen is het advies om vooraf goede afspraken over rol en taakverdeling te maken. Vaak eindigt de samenwerking na het inkooptraject, maar wanneer het resultaat succesvol is kan men de samenwerking verder vorm geven in F1 of carpool verband. </t>
    </r>
  </si>
  <si>
    <r>
      <rPr>
        <b/>
        <sz val="10"/>
        <color rgb="FF00427C"/>
        <rFont val="Verdana"/>
        <family val="2"/>
      </rPr>
      <t>F1-team;</t>
    </r>
    <r>
      <rPr>
        <sz val="10"/>
        <color rgb="FF00427C"/>
        <rFont val="Verdana"/>
        <family val="2"/>
      </rPr>
      <t xml:space="preserve"> deze vorm van samenwerking is de meest intensieve vorm en kent een structureel karakter. Op basis van alle inkoopbehoefte worden regelmatig met behulp van een spendanalyse inkooppakketten vastgesteld. Die vervolgens via een gezamenlijk beleid en proces worden ingekocht. Elke deelnemende organisatie heeft een eigen rol in het proces en de belangen zijn gelijkwaardig. Men deelt de administratieve lasten, leert van elkaar en besparen op de transactiekosten. Vaak worden inkoopscans naasr elkaar gelegd, die als basis voor het verbeteren van de samenwerking kunnen gelden. Zonder deze scans kan de samenwerking ook succesvol zijn, maar is vaak minder gestructureerd. Over het algemeen draait een team beter als de betrokken organisaties sturen op inkoopcontrol (spendanalyse, managementraportages etc.) Deze vorm van samenwerking is alleen succesvol kals de aard van de bedrijfsactiviteiten en de organisatiedoelstellingen hetzelfde zijn.</t>
    </r>
  </si>
  <si>
    <t>Nadat iedereen de tool (individueel) heeft ingevuld, bent u klaar om de onderlinge resultaten te vergelijken.                                                                                                                                                        1.     Zit u in hetzelfde kwadrant van de snelwegmatrix?                                                                                                                                              1.a     Het 'stoplicht model' in onderstaande omschrijving dient als indicatie voor de verschillende uitkomsten.                                                                          2.      Zitten de organisaties in hetzelfde kwadrant? Ga door na onderdeel A+B. U ziet nu in één keer of uw organisatiedoelstelling(en) ook overeenkomen.                                                                  2.a    U kunt zien of de organisatiedoelstellingen ook bij de uitkomsten van de snelwegmatrix past.                                                                                                       3.      Komen uw organisatiedoelstellingen grotendeels ook overeen? U bent klaar voor inkoopsamenwerking.                                                                                                                                                                                                                                                                                                                                                                 ---------------------------------------------------------------------------------------------------------------------------------------------------------1.     Komt u niet in hetzelfde kwadrant uit?                                                                                                                                                                2.     Ga met elkaar het gesprek aan om te kijken wat de overeenkomsten en verschillen zijn.                                                                                              3.     Maak goede afspraken met elkaar over de verschillen.                                                                                                                                              3.a   Op het tabblad 'wel of niet samenwerken' staan een aantal overwegingen die u in het gesprek mee kunt nemen.</t>
  </si>
  <si>
    <r>
      <rPr>
        <i/>
        <sz val="10"/>
        <color rgb="FF00427C"/>
        <rFont val="Verdana"/>
        <family val="2"/>
      </rPr>
      <t xml:space="preserve">Aedes heeft meerdere tools ontwikkeld om u te helpen met uw inkoop vraagstukken. Er staan o.a. een Leidraad Inkoop, Leidraad Aanbesteden, inkoopproces, contractsjablonen, productgroepindeling, spendanlyse (tegen gereduceerd tarief), inkoopscan en netwerkbijkomsten tot uw beschiking. Meer informatie kunt u vinden op https://www.aedes.nl/dossiers/inkoopsamenwerking.html                                                                                                                          Ook kunt u zich aansluiten bij de digitale community inkoopsamenwerking (alleen voor Aedes leden). Hier kunt u aan vakgenoten vragen stellen, documenten vinden of uw netwerk uitbreiden  https://www.communities.nl/Project/Inkoopsamenwerking </t>
    </r>
    <r>
      <rPr>
        <sz val="10"/>
        <color rgb="FF00427C"/>
        <rFont val="Verdana"/>
        <family val="2"/>
      </rPr>
      <t xml:space="preserve">                                                                                                             </t>
    </r>
  </si>
  <si>
    <r>
      <t xml:space="preserve">In 'SAMEN inkopen???' zijn 13 vragen en een aantal organisatiedoelstellingen, onderdeel A + B, geformuleerd. Elke deelnemende organisatie/medewerker vult individueel de vragen </t>
    </r>
    <r>
      <rPr>
        <u/>
        <sz val="10"/>
        <color rgb="FF00427C"/>
        <rFont val="Verdana"/>
        <family val="2"/>
      </rPr>
      <t>en</t>
    </r>
    <r>
      <rPr>
        <sz val="10"/>
        <color rgb="FF00427C"/>
        <rFont val="Verdana"/>
        <family val="2"/>
      </rPr>
      <t xml:space="preserve"> onderdeel A +B in.                                                                                                                                                          Start = groene tabblad onderaan SAMEN inkopen</t>
    </r>
  </si>
  <si>
    <t xml:space="preserve">Selecteer in 'Kolom F' van het tabblad 'SAMEN' het antwoord dat het best past bij uw woningcorporatie of organisatieonderdeel. Een antwoord aanklikken kan door middel van het dropdownmenu in kolom F. U heeft de keuze uit A,B,C en D. Vaak is uw eerste ingeving het beste antwoord.  Als u alle 13 vragen heeft beantwoord komt in cel 64 E het scenario dat het beste past bij uw organisatie. Er is geen goed of fout, wees daarom zo eerlijk mogelijk in uw antwoorden. </t>
  </si>
  <si>
    <t>Ja, maar weinig tot nooit</t>
  </si>
  <si>
    <t>Nee, hier maken wij geen gebruik van</t>
  </si>
  <si>
    <t>Nee, hier maak ik (nog) geen gebruik van</t>
  </si>
  <si>
    <t>Nee, wij hebben geen inkoopfunctionaris en geen inkoopexpertise</t>
  </si>
  <si>
    <t>Nee, wij hebben geen inkoopfunctionaris maar wel een afgevaardigde met einige inkoopexpertise</t>
  </si>
  <si>
    <t>Ja, wij hebben een inkoopfunctionaris met basis inkoopexpertise</t>
  </si>
  <si>
    <t>Ja, wij hebben een inkoopfunctionaris met veel  inkoopexpertise</t>
  </si>
  <si>
    <t>Nee, bij voorkeur niet. De specificaties willen wij aanlaten sluiten op ons beleid</t>
  </si>
  <si>
    <t>Nee, zeker niet. De specificaties moeten in lijn zijn met ons beleid en eigen doelstellingen</t>
  </si>
  <si>
    <t>Ja, volledig bereid om de autonomie op te geven.</t>
  </si>
  <si>
    <t>Nee, niet bereid om de autonomie op te geven.</t>
  </si>
  <si>
    <t>Het inkoopbeleid bestaat uit een aantal uitgangspunten die vastgelegd zijn door de directie ten aanzien van 'inkoop. Daarbij zou het inkoopbeleid vooral richtinggevend moeten zijn voor hen die bij inkoopvraagstukken betrokken zijn. Hierbij valt te denken aan beleidsmatige uitgangspunten over de omgang met multiple (meerdere) of single (slechts 1) sourcing; willen we per definitie voor een bepaalde productgroep 1 of meerdere leveranciers (rekening houdend met beschikbaarheidsrisico’s). Ook komt hier de verdeling van rollen en verantwoordelijkheden aan bod; wie doet nu eigenlijk wat?</t>
  </si>
  <si>
    <t>Denk hierbij aan de 6 inkoopfasen van Van Weele ( Specificeren - Selecteren - Contracteren - Bestellen - Bewaken - Nazorg) of aan bijvoorbeeld het toepassen van de juiste vastgestelde aanbestedingsprocedure
Gebruik maken van standaard offerteaanvragen, opstellen en gebruiken van inkoopvoorwaarden, opstellen selectie- en, gunningscriteria , opstellen beoordelingsprocedure,  opstellen programma van Eisen/bestek, beoordeling offertes en gunning en besluitvorming</t>
  </si>
  <si>
    <t>Dit zijn bijvoorbeeld vooraf ingevulde formulieren die gemakkelijk en snel gereproduceerd kunnen worden, ten behoeve van efficientie.</t>
  </si>
  <si>
    <t>Bijvoorbeeld financiële voordelen voor Aedes leden: https://www.aedes.nl/artikelen/bedrijfsvoering/inkoopsamenwerking/aedesbrochure-financiele-inkoopvoordelen.html</t>
  </si>
  <si>
    <t>Een gestructureerde/planmatige manier van werken, opgedeeld in duidelijke stappen,
leidend naar vooraf geformuleerde doelen en resultaten. Projectmatig werken biedt de mogelijkheid om met kleine en duidelijke stappen naar resultaat toe te werken. Het geeft de mogelijkheid tijdelijk een ‘projectorganisatie’ te organiseren.</t>
  </si>
  <si>
    <t>Voert uw organisatie spendanalyses uit?</t>
  </si>
  <si>
    <t>Waar wordt op inkoopgebied binnen uw organisatie de nadruk gelegd? Meerdere antwoordmogelijkheden zijn mogelijk.</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</si>
</sst>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scheme val="minor"/>
    </font>
    <font>
      <u/>
      <sz val="11"/>
      <color theme="10"/>
      <name val="Calibri"/>
      <family val="2"/>
      <scheme val="minor"/>
    </font>
    <font>
      <b/>
      <sz val="10"/>
      <color theme="1"/>
      <name val="Verdana"/>
      <family val="2"/>
    </font>
    <font>
      <sz val="10"/>
      <color theme="1"/>
      <name val="Verdana"/>
      <family val="2"/>
    </font>
    <font>
      <i/>
      <sz val="10"/>
      <name val="Verdana"/>
      <family val="2"/>
    </font>
    <font>
      <b/>
      <i/>
      <sz val="10"/>
      <color rgb="FF00427C"/>
      <name val="Verdana"/>
      <family val="2"/>
    </font>
    <font>
      <sz val="10"/>
      <color rgb="FF00427C"/>
      <name val="Verdana"/>
      <family val="2"/>
    </font>
    <font>
      <i/>
      <sz val="10"/>
      <color rgb="FF00427C"/>
      <name val="Verdana"/>
      <family val="2"/>
    </font>
    <font>
      <b/>
      <sz val="10"/>
      <color rgb="FF00427C"/>
      <name val="Verdana"/>
      <family val="2"/>
    </font>
    <font>
      <b/>
      <i/>
      <sz val="10"/>
      <color theme="0"/>
      <name val="Verdana"/>
      <family val="2"/>
    </font>
    <font>
      <sz val="10"/>
      <color theme="0"/>
      <name val="Verdana"/>
      <family val="2"/>
    </font>
    <font>
      <i/>
      <sz val="10"/>
      <color theme="0"/>
      <name val="Verdana"/>
      <family val="2"/>
    </font>
    <font>
      <b/>
      <sz val="10"/>
      <color theme="0"/>
      <name val="Verdana"/>
      <family val="2"/>
    </font>
    <font>
      <b/>
      <sz val="9"/>
      <color theme="0"/>
      <name val="Verdana"/>
      <family val="2"/>
    </font>
    <font>
      <b/>
      <sz val="12"/>
      <color theme="0"/>
      <name val="Verdana"/>
      <family val="2"/>
    </font>
    <font>
      <b/>
      <sz val="14"/>
      <color theme="0"/>
      <name val="Verdana"/>
      <family val="2"/>
    </font>
    <font>
      <sz val="14"/>
      <color theme="0"/>
      <name val="Verdana"/>
      <family val="2"/>
    </font>
    <font>
      <i/>
      <sz val="14"/>
      <color theme="0"/>
      <name val="Verdana"/>
      <family val="2"/>
    </font>
    <font>
      <sz val="14"/>
      <color theme="1"/>
      <name val="Verdana"/>
      <family val="2"/>
    </font>
    <font>
      <b/>
      <sz val="14"/>
      <color rgb="FF00427C"/>
      <name val="Verdana"/>
      <family val="2"/>
    </font>
    <font>
      <sz val="14"/>
      <color rgb="FF00427C"/>
      <name val="Verdana"/>
      <family val="2"/>
    </font>
    <font>
      <i/>
      <sz val="14"/>
      <color rgb="FF00427C"/>
      <name val="Verdana"/>
      <family val="2"/>
    </font>
    <font>
      <b/>
      <sz val="18"/>
      <color theme="0"/>
      <name val="Verdana"/>
      <family val="2"/>
    </font>
    <font>
      <sz val="10"/>
      <name val="Verdana"/>
      <family val="2"/>
    </font>
    <font>
      <b/>
      <sz val="10"/>
      <name val="Verdana"/>
      <family val="2"/>
    </font>
    <font>
      <b/>
      <sz val="12"/>
      <color rgb="FF00427C"/>
      <name val="Verdana"/>
      <family val="2"/>
    </font>
    <font>
      <sz val="11"/>
      <color rgb="FF00427C"/>
      <name val="Verdana"/>
      <family val="2"/>
    </font>
    <font>
      <i/>
      <sz val="11"/>
      <color rgb="FF00427C"/>
      <name val="Verdana"/>
      <family val="2"/>
    </font>
    <font>
      <sz val="11"/>
      <color theme="0" tint="-0.34998626667073579"/>
      <name val="Verdana"/>
      <family val="2"/>
    </font>
    <font>
      <sz val="11"/>
      <color theme="1"/>
      <name val="Verdana"/>
      <family val="2"/>
    </font>
    <font>
      <i/>
      <sz val="11"/>
      <color theme="1"/>
      <name val="Verdana"/>
      <family val="2"/>
    </font>
    <font>
      <b/>
      <sz val="11"/>
      <color rgb="FF00427C"/>
      <name val="Verdana"/>
      <family val="2"/>
    </font>
    <font>
      <b/>
      <sz val="11"/>
      <color theme="1"/>
      <name val="Verdana"/>
      <family val="2"/>
    </font>
    <font>
      <b/>
      <i/>
      <sz val="12"/>
      <color rgb="FF00427C"/>
      <name val="Verdana"/>
      <family val="2"/>
    </font>
    <font>
      <i/>
      <sz val="11"/>
      <color theme="0" tint="-0.34998626667073579"/>
      <name val="Verdana"/>
      <family val="2"/>
    </font>
    <font>
      <i/>
      <sz val="10"/>
      <color theme="3"/>
      <name val="Verdana"/>
      <family val="2"/>
    </font>
    <font>
      <b/>
      <i/>
      <sz val="18"/>
      <color theme="0"/>
      <name val="Verdana"/>
      <family val="2"/>
    </font>
    <font>
      <b/>
      <i/>
      <sz val="20"/>
      <color theme="0"/>
      <name val="Verdana"/>
      <family val="2"/>
    </font>
    <font>
      <b/>
      <sz val="10"/>
      <color rgb="FFEAF5FC"/>
      <name val="Verdana"/>
      <family val="2"/>
    </font>
    <font>
      <sz val="10"/>
      <color theme="3"/>
      <name val="Verdana"/>
      <family val="2"/>
    </font>
    <font>
      <sz val="11"/>
      <color theme="0"/>
      <name val="Verdana"/>
      <family val="2"/>
    </font>
    <font>
      <i/>
      <sz val="11"/>
      <color theme="0"/>
      <name val="Verdana"/>
      <family val="2"/>
    </font>
    <font>
      <sz val="12"/>
      <color rgb="FF00427C"/>
      <name val="Verdana"/>
      <family val="2"/>
    </font>
    <font>
      <sz val="12"/>
      <color theme="1"/>
      <name val="Verdana"/>
      <family val="2"/>
    </font>
    <font>
      <i/>
      <sz val="12"/>
      <color rgb="FF00427C"/>
      <name val="Verdana"/>
      <family val="2"/>
    </font>
    <font>
      <sz val="12"/>
      <name val="Verdana"/>
      <family val="2"/>
    </font>
    <font>
      <b/>
      <sz val="18"/>
      <name val="Verdana"/>
      <family val="2"/>
    </font>
    <font>
      <u/>
      <sz val="10"/>
      <color rgb="FF00427C"/>
      <name val="Verdana"/>
      <family val="2"/>
    </font>
    <font>
      <b/>
      <sz val="16"/>
      <color rgb="FF00427C"/>
      <name val="Verdana"/>
      <family val="2"/>
    </font>
    <font>
      <u/>
      <sz val="16"/>
      <color rgb="FF00427C"/>
      <name val="Verdana"/>
      <family val="2"/>
    </font>
    <font>
      <sz val="16"/>
      <color rgb="FF00427C"/>
      <name val="Verdana"/>
      <family val="2"/>
    </font>
    <font>
      <sz val="16"/>
      <color theme="1"/>
      <name val="Verdana"/>
      <family val="2"/>
    </font>
    <font>
      <b/>
      <sz val="16"/>
      <color theme="0"/>
      <name val="Verdana"/>
      <family val="2"/>
    </font>
    <font>
      <sz val="11"/>
      <name val="Calibri"/>
      <family val="2"/>
      <scheme val="minor"/>
    </font>
    <font>
      <i/>
      <sz val="8"/>
      <color rgb="FF002060"/>
      <name val="Verdana"/>
      <family val="2"/>
    </font>
    <font>
      <sz val="8"/>
      <color rgb="FF002060"/>
      <name val="Calibri"/>
      <family val="2"/>
      <scheme val="minor"/>
    </font>
    <font>
      <sz val="11"/>
      <color rgb="FF00206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EAF5FC"/>
        <bgColor indexed="64"/>
      </patternFill>
    </fill>
    <fill>
      <patternFill patternType="solid">
        <fgColor rgb="FF0098CD"/>
        <bgColor indexed="64"/>
      </patternFill>
    </fill>
    <fill>
      <patternFill patternType="solid">
        <fgColor theme="3" tint="0.79998168889431442"/>
        <bgColor indexed="64"/>
      </patternFill>
    </fill>
    <fill>
      <patternFill patternType="solid">
        <fgColor theme="3"/>
        <bgColor indexed="64"/>
      </patternFill>
    </fill>
    <fill>
      <patternFill patternType="solid">
        <fgColor theme="4"/>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427C"/>
      </left>
      <right style="thin">
        <color rgb="FF00427C"/>
      </right>
      <top style="thin">
        <color rgb="FF00427C"/>
      </top>
      <bottom style="thin">
        <color rgb="FF00427C"/>
      </bottom>
      <diagonal/>
    </border>
    <border>
      <left style="thin">
        <color rgb="FF00427C"/>
      </left>
      <right/>
      <top style="thin">
        <color rgb="FF00427C"/>
      </top>
      <bottom style="thin">
        <color rgb="FF00427C"/>
      </bottom>
      <diagonal/>
    </border>
    <border>
      <left/>
      <right style="thin">
        <color rgb="FF00427C"/>
      </right>
      <top style="thin">
        <color rgb="FF00427C"/>
      </top>
      <bottom style="thin">
        <color rgb="FF00427C"/>
      </bottom>
      <diagonal/>
    </border>
    <border>
      <left style="thin">
        <color rgb="FF00427C"/>
      </left>
      <right/>
      <top style="thin">
        <color rgb="FF00427C"/>
      </top>
      <bottom/>
      <diagonal/>
    </border>
    <border>
      <left/>
      <right/>
      <top style="thin">
        <color rgb="FF00427C"/>
      </top>
      <bottom/>
      <diagonal/>
    </border>
    <border>
      <left style="thin">
        <color rgb="FF00427C"/>
      </left>
      <right/>
      <top/>
      <bottom style="thin">
        <color rgb="FF00427C"/>
      </bottom>
      <diagonal/>
    </border>
    <border>
      <left/>
      <right/>
      <top/>
      <bottom style="thin">
        <color rgb="FF00427C"/>
      </bottom>
      <diagonal/>
    </border>
    <border>
      <left/>
      <right style="thin">
        <color rgb="FF00427C"/>
      </right>
      <top style="thin">
        <color rgb="FF00427C"/>
      </top>
      <bottom/>
      <diagonal/>
    </border>
    <border>
      <left style="thin">
        <color rgb="FF00427C"/>
      </left>
      <right/>
      <top/>
      <bottom/>
      <diagonal/>
    </border>
    <border>
      <left/>
      <right style="thin">
        <color rgb="FF00427C"/>
      </right>
      <top/>
      <bottom/>
      <diagonal/>
    </border>
    <border>
      <left/>
      <right style="thin">
        <color rgb="FF00427C"/>
      </right>
      <top/>
      <bottom style="thin">
        <color rgb="FF00427C"/>
      </bottom>
      <diagonal/>
    </border>
    <border>
      <left style="thin">
        <color rgb="FF00427C"/>
      </left>
      <right/>
      <top style="thin">
        <color indexed="64"/>
      </top>
      <bottom style="thin">
        <color rgb="FF00427C"/>
      </bottom>
      <diagonal/>
    </border>
    <border>
      <left/>
      <right/>
      <top style="thin">
        <color rgb="FF00427C"/>
      </top>
      <bottom style="thin">
        <color rgb="FF00427C"/>
      </bottom>
      <diagonal/>
    </border>
    <border>
      <left style="thin">
        <color rgb="FF00427C"/>
      </left>
      <right/>
      <top/>
      <bottom style="thin">
        <color indexed="64"/>
      </bottom>
      <diagonal/>
    </border>
    <border>
      <left/>
      <right style="thin">
        <color rgb="FF00427C"/>
      </right>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medium">
        <color theme="0"/>
      </top>
      <bottom style="medium">
        <color theme="0"/>
      </bottom>
      <diagonal/>
    </border>
    <border>
      <left/>
      <right/>
      <top style="thin">
        <color indexed="64"/>
      </top>
      <bottom style="thin">
        <color rgb="FF00427C"/>
      </bottom>
      <diagonal/>
    </border>
    <border>
      <left/>
      <right style="thin">
        <color rgb="FF00427C"/>
      </right>
      <top style="thin">
        <color indexed="64"/>
      </top>
      <bottom style="thin">
        <color rgb="FF00427C"/>
      </bottom>
      <diagonal/>
    </border>
    <border>
      <left style="thin">
        <color theme="0"/>
      </left>
      <right style="thin">
        <color theme="0"/>
      </right>
      <top/>
      <bottom style="thin">
        <color theme="0"/>
      </bottom>
      <diagonal/>
    </border>
    <border>
      <left/>
      <right style="medium">
        <color theme="0"/>
      </right>
      <top style="medium">
        <color theme="0"/>
      </top>
      <bottom/>
      <diagonal/>
    </border>
    <border>
      <left/>
      <right/>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rgb="FF00427C"/>
      </right>
      <top style="thin">
        <color rgb="FF00427C"/>
      </top>
      <bottom style="thin">
        <color indexed="64"/>
      </bottom>
      <diagonal/>
    </border>
    <border>
      <left/>
      <right/>
      <top/>
      <bottom style="medium">
        <color indexed="64"/>
      </bottom>
      <diagonal/>
    </border>
    <border>
      <left style="thin">
        <color rgb="FF00427C"/>
      </left>
      <right/>
      <top style="thin">
        <color rgb="FF00427C"/>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rgb="FF00427C"/>
      </bottom>
      <diagonal/>
    </border>
    <border>
      <left/>
      <right style="thin">
        <color rgb="FF00427C"/>
      </right>
      <top style="medium">
        <color indexed="64"/>
      </top>
      <bottom style="thin">
        <color rgb="FF00427C"/>
      </bottom>
      <diagonal/>
    </border>
    <border>
      <left style="thin">
        <color rgb="FF00427C"/>
      </left>
      <right/>
      <top style="medium">
        <color indexed="64"/>
      </top>
      <bottom style="thin">
        <color rgb="FF00427C"/>
      </bottom>
      <diagonal/>
    </border>
    <border>
      <left/>
      <right style="medium">
        <color indexed="64"/>
      </right>
      <top style="medium">
        <color indexed="64"/>
      </top>
      <bottom style="thin">
        <color rgb="FF00427C"/>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257">
    <xf numFmtId="0" fontId="0" fillId="0" borderId="0" xfId="0"/>
    <xf numFmtId="0" fontId="0" fillId="2" borderId="0" xfId="0" applyFill="1"/>
    <xf numFmtId="0" fontId="3" fillId="2" borderId="0" xfId="0" applyFont="1" applyFill="1"/>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wrapText="1"/>
    </xf>
    <xf numFmtId="0" fontId="3" fillId="2" borderId="0" xfId="0" applyFont="1" applyFill="1" applyAlignment="1">
      <alignment horizontal="center" vertical="top"/>
    </xf>
    <xf numFmtId="0" fontId="3" fillId="0" borderId="0" xfId="0" applyFont="1"/>
    <xf numFmtId="0" fontId="3" fillId="2" borderId="0" xfId="0" applyFont="1" applyFill="1" applyBorder="1"/>
    <xf numFmtId="0" fontId="3" fillId="0" borderId="0" xfId="0" applyFont="1" applyAlignment="1">
      <alignment wrapText="1"/>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6" fillId="2" borderId="0" xfId="0" applyFont="1" applyFill="1" applyBorder="1"/>
    <xf numFmtId="0" fontId="6" fillId="2" borderId="0" xfId="0" applyFont="1" applyFill="1" applyBorder="1" applyAlignment="1">
      <alignment horizontal="center" vertical="top"/>
    </xf>
    <xf numFmtId="0" fontId="6" fillId="2" borderId="0" xfId="0" applyFont="1" applyFill="1"/>
    <xf numFmtId="0" fontId="6" fillId="2" borderId="0" xfId="0" applyFont="1" applyFill="1" applyAlignment="1">
      <alignment horizontal="center" vertical="center"/>
    </xf>
    <xf numFmtId="0" fontId="6" fillId="2" borderId="0" xfId="0" applyFont="1" applyFill="1" applyBorder="1" applyAlignment="1">
      <alignment horizontal="center" vertical="center"/>
    </xf>
    <xf numFmtId="0" fontId="6" fillId="3" borderId="15" xfId="0" applyFont="1" applyFill="1" applyBorder="1" applyAlignment="1">
      <alignment vertical="top" wrapText="1"/>
    </xf>
    <xf numFmtId="0" fontId="6" fillId="2" borderId="0" xfId="0" applyFont="1" applyFill="1" applyBorder="1" applyAlignment="1">
      <alignment horizontal="left" vertical="top" wrapText="1"/>
    </xf>
    <xf numFmtId="0" fontId="6" fillId="3" borderId="7" xfId="0" applyFont="1" applyFill="1" applyBorder="1" applyAlignment="1">
      <alignment vertical="top" wrapText="1"/>
    </xf>
    <xf numFmtId="0" fontId="6" fillId="2" borderId="0" xfId="0" applyFont="1" applyFill="1" applyBorder="1" applyAlignment="1">
      <alignment vertical="top"/>
    </xf>
    <xf numFmtId="0" fontId="10" fillId="0" borderId="21" xfId="0" applyFont="1" applyFill="1" applyBorder="1" applyAlignment="1">
      <alignment horizontal="center" vertical="center"/>
    </xf>
    <xf numFmtId="0" fontId="11" fillId="0" borderId="22" xfId="0" applyFont="1" applyFill="1" applyBorder="1" applyAlignment="1">
      <alignment horizontal="center" wrapText="1"/>
    </xf>
    <xf numFmtId="0" fontId="10" fillId="0" borderId="22" xfId="0" applyFont="1" applyFill="1" applyBorder="1" applyAlignment="1">
      <alignment horizontal="center"/>
    </xf>
    <xf numFmtId="0" fontId="10" fillId="0" borderId="22" xfId="0" applyFont="1" applyFill="1" applyBorder="1" applyAlignment="1">
      <alignment horizontal="center" vertical="top"/>
    </xf>
    <xf numFmtId="0" fontId="10" fillId="0" borderId="23" xfId="0" applyFont="1" applyFill="1" applyBorder="1" applyAlignment="1">
      <alignment horizontal="center" vertical="top"/>
    </xf>
    <xf numFmtId="0" fontId="2" fillId="2" borderId="0" xfId="0" applyFont="1" applyFill="1" applyBorder="1" applyAlignment="1">
      <alignment vertical="top"/>
    </xf>
    <xf numFmtId="0" fontId="8" fillId="2" borderId="0" xfId="0" applyFont="1" applyFill="1" applyBorder="1" applyAlignment="1">
      <alignment vertical="top"/>
    </xf>
    <xf numFmtId="0" fontId="6" fillId="3" borderId="17" xfId="0" applyFont="1" applyFill="1" applyBorder="1" applyAlignment="1">
      <alignment vertical="top"/>
    </xf>
    <xf numFmtId="0" fontId="6" fillId="3" borderId="7" xfId="0" applyFont="1" applyFill="1" applyBorder="1" applyAlignment="1">
      <alignment vertical="top"/>
    </xf>
    <xf numFmtId="0" fontId="6" fillId="0" borderId="27" xfId="0" applyFont="1" applyFill="1" applyBorder="1" applyAlignment="1">
      <alignment vertical="top"/>
    </xf>
    <xf numFmtId="0" fontId="6" fillId="0" borderId="27" xfId="0" applyFont="1" applyFill="1" applyBorder="1" applyAlignment="1">
      <alignment horizontal="left" vertical="top" wrapText="1"/>
    </xf>
    <xf numFmtId="0" fontId="6" fillId="0" borderId="27" xfId="0" applyFont="1" applyFill="1" applyBorder="1"/>
    <xf numFmtId="0" fontId="6" fillId="2" borderId="10" xfId="0" applyFont="1" applyFill="1" applyBorder="1"/>
    <xf numFmtId="0" fontId="3" fillId="2" borderId="28" xfId="0" applyFont="1" applyFill="1" applyBorder="1"/>
    <xf numFmtId="0" fontId="15" fillId="4" borderId="32" xfId="0" applyFont="1" applyFill="1" applyBorder="1" applyAlignment="1">
      <alignment vertical="center"/>
    </xf>
    <xf numFmtId="0" fontId="16" fillId="4" borderId="33" xfId="0" applyFont="1" applyFill="1" applyBorder="1" applyAlignment="1">
      <alignment vertical="top" wrapText="1"/>
    </xf>
    <xf numFmtId="0" fontId="17" fillId="4" borderId="33" xfId="0" applyFont="1" applyFill="1" applyBorder="1" applyAlignment="1">
      <alignment horizontal="center" wrapText="1"/>
    </xf>
    <xf numFmtId="0" fontId="18" fillId="2" borderId="34" xfId="0" applyFont="1" applyFill="1" applyBorder="1" applyAlignment="1">
      <alignment horizontal="center" vertical="top"/>
    </xf>
    <xf numFmtId="0" fontId="18" fillId="2" borderId="0" xfId="0" applyFont="1" applyFill="1"/>
    <xf numFmtId="0" fontId="10" fillId="0" borderId="37" xfId="0" applyFont="1" applyFill="1" applyBorder="1" applyAlignment="1">
      <alignment horizontal="center" vertical="top"/>
    </xf>
    <xf numFmtId="0" fontId="6" fillId="3" borderId="15" xfId="0" applyFont="1" applyFill="1" applyBorder="1" applyAlignment="1">
      <alignment horizontal="left" vertical="top" wrapText="1"/>
    </xf>
    <xf numFmtId="0" fontId="9" fillId="2" borderId="0" xfId="0" applyFont="1" applyFill="1" applyBorder="1" applyAlignment="1">
      <alignment horizontal="left" vertical="center" wrapText="1"/>
    </xf>
    <xf numFmtId="0" fontId="7" fillId="2" borderId="0" xfId="0" applyFont="1" applyFill="1" applyBorder="1"/>
    <xf numFmtId="0" fontId="6" fillId="2" borderId="0" xfId="0" applyFont="1" applyFill="1" applyBorder="1" applyAlignment="1">
      <alignment horizontal="center" vertical="top" wrapText="1"/>
    </xf>
    <xf numFmtId="0" fontId="6" fillId="2" borderId="0" xfId="0" applyFont="1" applyFill="1" applyBorder="1" applyAlignment="1">
      <alignment vertical="top" wrapText="1"/>
    </xf>
    <xf numFmtId="0" fontId="6" fillId="2" borderId="0" xfId="0" applyFont="1" applyFill="1" applyBorder="1" applyAlignment="1"/>
    <xf numFmtId="0" fontId="10" fillId="2" borderId="0" xfId="0" applyFont="1" applyFill="1" applyBorder="1" applyAlignment="1">
      <alignment horizontal="center" vertical="top"/>
    </xf>
    <xf numFmtId="0" fontId="8" fillId="2" borderId="0" xfId="0" applyFont="1" applyFill="1" applyBorder="1" applyAlignment="1">
      <alignment vertical="center"/>
    </xf>
    <xf numFmtId="0" fontId="6" fillId="3" borderId="20" xfId="0" applyFont="1" applyFill="1" applyBorder="1"/>
    <xf numFmtId="0" fontId="6" fillId="3" borderId="20" xfId="0" applyFont="1" applyFill="1" applyBorder="1" applyAlignment="1">
      <alignment horizontal="left" vertical="top" wrapText="1"/>
    </xf>
    <xf numFmtId="0" fontId="6" fillId="3" borderId="20" xfId="0" applyFont="1" applyFill="1" applyBorder="1" applyAlignment="1">
      <alignment vertical="top" wrapText="1"/>
    </xf>
    <xf numFmtId="0" fontId="3" fillId="0" borderId="0" xfId="0" applyFont="1" applyBorder="1"/>
    <xf numFmtId="0" fontId="23" fillId="2" borderId="0" xfId="0" applyFont="1" applyFill="1" applyBorder="1" applyAlignment="1">
      <alignment horizontal="center" vertical="top"/>
    </xf>
    <xf numFmtId="0" fontId="23" fillId="0" borderId="1"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8" xfId="0" applyFont="1" applyFill="1" applyBorder="1" applyAlignment="1">
      <alignment horizontal="center" vertical="center"/>
    </xf>
    <xf numFmtId="0" fontId="6" fillId="2" borderId="0" xfId="0" applyFont="1" applyFill="1" applyBorder="1" applyAlignment="1">
      <alignment horizontal="center"/>
    </xf>
    <xf numFmtId="0" fontId="4" fillId="4" borderId="8" xfId="0" applyFont="1" applyFill="1" applyBorder="1" applyAlignment="1">
      <alignment horizontal="center" wrapText="1"/>
    </xf>
    <xf numFmtId="0" fontId="20" fillId="3" borderId="13" xfId="0" applyFont="1" applyFill="1" applyBorder="1" applyAlignment="1">
      <alignment vertical="top" wrapText="1"/>
    </xf>
    <xf numFmtId="0" fontId="20" fillId="3" borderId="16" xfId="0" applyFont="1" applyFill="1" applyBorder="1" applyAlignment="1">
      <alignment horizontal="left" vertical="top" wrapText="1"/>
    </xf>
    <xf numFmtId="0" fontId="25" fillId="2" borderId="0" xfId="0" applyFont="1" applyFill="1" applyBorder="1" applyAlignment="1">
      <alignment horizontal="center" vertical="top" wrapText="1"/>
    </xf>
    <xf numFmtId="0" fontId="6" fillId="2" borderId="0" xfId="0" applyFont="1" applyFill="1" applyBorder="1" applyAlignment="1">
      <alignment horizontal="center"/>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2" borderId="0" xfId="0" applyFont="1" applyFill="1" applyBorder="1" applyAlignment="1">
      <alignment vertical="center"/>
    </xf>
    <xf numFmtId="0" fontId="27" fillId="2" borderId="0" xfId="0" applyFont="1" applyFill="1" applyAlignment="1">
      <alignment wrapText="1"/>
    </xf>
    <xf numFmtId="0" fontId="27" fillId="0" borderId="0" xfId="0" applyFont="1" applyFill="1" applyAlignment="1">
      <alignment wrapText="1"/>
    </xf>
    <xf numFmtId="0" fontId="26" fillId="2" borderId="0" xfId="0" applyFont="1" applyFill="1" applyAlignment="1">
      <alignment horizontal="center" vertical="center"/>
    </xf>
    <xf numFmtId="0" fontId="27"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2" borderId="0" xfId="0" applyFont="1" applyFill="1" applyAlignment="1">
      <alignment horizontal="center" vertical="center"/>
    </xf>
    <xf numFmtId="0" fontId="30" fillId="2" borderId="0" xfId="0" applyFont="1" applyFill="1" applyAlignment="1">
      <alignment horizontal="center" vertical="center" wrapText="1"/>
    </xf>
    <xf numFmtId="0" fontId="26" fillId="2" borderId="0" xfId="0" applyFont="1" applyFill="1"/>
    <xf numFmtId="0" fontId="30" fillId="2" borderId="0" xfId="0" applyFont="1" applyFill="1" applyAlignment="1">
      <alignment wrapText="1"/>
    </xf>
    <xf numFmtId="0" fontId="22" fillId="7" borderId="18"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12" fillId="2" borderId="12" xfId="0" applyFont="1" applyFill="1" applyBorder="1" applyAlignment="1">
      <alignment horizontal="center" vertical="center"/>
    </xf>
    <xf numFmtId="0" fontId="11" fillId="6" borderId="6" xfId="0" applyFont="1" applyFill="1" applyBorder="1" applyAlignment="1">
      <alignment vertical="center"/>
    </xf>
    <xf numFmtId="0" fontId="5" fillId="2" borderId="12" xfId="0" applyFont="1" applyFill="1" applyBorder="1" applyAlignment="1">
      <alignment horizontal="left" vertical="top"/>
    </xf>
    <xf numFmtId="0" fontId="12" fillId="6" borderId="0" xfId="0" applyFont="1" applyFill="1" applyBorder="1" applyAlignment="1">
      <alignment horizontal="left" vertical="center"/>
    </xf>
    <xf numFmtId="0" fontId="8" fillId="3" borderId="9" xfId="0" applyFont="1" applyFill="1" applyBorder="1" applyAlignment="1">
      <alignment horizontal="left" vertical="top"/>
    </xf>
    <xf numFmtId="0" fontId="8" fillId="3" borderId="14" xfId="0" applyFont="1" applyFill="1" applyBorder="1" applyAlignment="1">
      <alignment horizontal="left" vertical="top"/>
    </xf>
    <xf numFmtId="0" fontId="8" fillId="2" borderId="18" xfId="0" applyFont="1" applyFill="1" applyBorder="1" applyAlignment="1">
      <alignment horizontal="left" vertical="top"/>
    </xf>
    <xf numFmtId="0" fontId="8" fillId="3" borderId="19" xfId="0" applyFont="1" applyFill="1" applyBorder="1" applyAlignment="1">
      <alignment horizontal="left" vertical="top"/>
    </xf>
    <xf numFmtId="0" fontId="8" fillId="2" borderId="0" xfId="0" applyFont="1" applyFill="1" applyAlignment="1">
      <alignment horizontal="left" vertical="top"/>
    </xf>
    <xf numFmtId="0" fontId="8" fillId="3" borderId="11" xfId="0" applyFont="1" applyFill="1" applyBorder="1" applyAlignment="1">
      <alignment horizontal="left" vertical="top"/>
    </xf>
    <xf numFmtId="0" fontId="26" fillId="2" borderId="0" xfId="0" applyFont="1" applyFill="1" applyBorder="1"/>
    <xf numFmtId="0" fontId="31" fillId="2" borderId="0" xfId="0" applyFont="1" applyFill="1" applyBorder="1" applyAlignment="1">
      <alignment horizontal="left" vertical="top"/>
    </xf>
    <xf numFmtId="0" fontId="26" fillId="2" borderId="0" xfId="0" applyFont="1" applyFill="1" applyBorder="1" applyAlignment="1">
      <alignment horizontal="center"/>
    </xf>
    <xf numFmtId="0" fontId="29" fillId="2" borderId="0" xfId="0" applyFont="1" applyFill="1"/>
    <xf numFmtId="0" fontId="29" fillId="0" borderId="0" xfId="0" applyFont="1" applyFill="1" applyBorder="1"/>
    <xf numFmtId="0" fontId="29" fillId="0" borderId="0" xfId="0" applyFont="1" applyFill="1"/>
    <xf numFmtId="0" fontId="29" fillId="2" borderId="0" xfId="0" applyFont="1" applyFill="1" applyAlignment="1">
      <alignment vertical="top"/>
    </xf>
    <xf numFmtId="0" fontId="26" fillId="2" borderId="0" xfId="0" applyFont="1" applyFill="1" applyAlignment="1">
      <alignment vertical="top"/>
    </xf>
    <xf numFmtId="0" fontId="29" fillId="2" borderId="0" xfId="0" applyFont="1" applyFill="1" applyBorder="1" applyAlignment="1">
      <alignment horizontal="left" vertical="top"/>
    </xf>
    <xf numFmtId="0" fontId="29" fillId="2" borderId="0" xfId="0" applyFont="1" applyFill="1" applyAlignment="1">
      <alignment vertical="center"/>
    </xf>
    <xf numFmtId="0" fontId="28" fillId="2" borderId="0" xfId="0" applyFont="1" applyFill="1"/>
    <xf numFmtId="0" fontId="32" fillId="2" borderId="0" xfId="0" applyFont="1" applyFill="1" applyAlignment="1">
      <alignment horizontal="left" vertical="top"/>
    </xf>
    <xf numFmtId="0" fontId="29" fillId="2" borderId="0" xfId="0" applyFont="1" applyFill="1" applyBorder="1"/>
    <xf numFmtId="0" fontId="29" fillId="2" borderId="0" xfId="0" applyFont="1" applyFill="1" applyBorder="1" applyAlignment="1"/>
    <xf numFmtId="0" fontId="29" fillId="2" borderId="0" xfId="0" applyFont="1" applyFill="1" applyBorder="1" applyAlignment="1">
      <alignment horizontal="center"/>
    </xf>
    <xf numFmtId="0" fontId="29" fillId="2" borderId="0" xfId="0" applyFont="1" applyFill="1" applyAlignment="1">
      <alignment horizontal="center"/>
    </xf>
    <xf numFmtId="0" fontId="23" fillId="2" borderId="1" xfId="0" applyFont="1" applyFill="1" applyBorder="1" applyAlignment="1">
      <alignment horizontal="center" vertical="center"/>
    </xf>
    <xf numFmtId="0" fontId="27" fillId="2" borderId="0" xfId="0" applyFont="1" applyFill="1"/>
    <xf numFmtId="0" fontId="30" fillId="2" borderId="0" xfId="0" applyFont="1" applyFill="1"/>
    <xf numFmtId="0" fontId="33" fillId="5" borderId="6" xfId="0" applyFont="1" applyFill="1" applyBorder="1" applyAlignment="1">
      <alignment vertical="center" wrapText="1"/>
    </xf>
    <xf numFmtId="0" fontId="33" fillId="5" borderId="6" xfId="0" applyFont="1" applyFill="1" applyBorder="1" applyAlignment="1">
      <alignment horizontal="center" vertical="center" wrapText="1"/>
    </xf>
    <xf numFmtId="0" fontId="27" fillId="0" borderId="4" xfId="0" applyFont="1" applyFill="1" applyBorder="1" applyAlignment="1">
      <alignment horizontal="center" vertical="top"/>
    </xf>
    <xf numFmtId="0" fontId="30" fillId="2" borderId="0" xfId="0" applyFont="1" applyFill="1" applyAlignment="1">
      <alignment vertical="top"/>
    </xf>
    <xf numFmtId="0" fontId="27" fillId="2" borderId="0" xfId="0" applyFont="1" applyFill="1" applyAlignment="1">
      <alignment horizontal="center" vertical="center"/>
    </xf>
    <xf numFmtId="0" fontId="27" fillId="2" borderId="5"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34" fillId="2" borderId="4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35" xfId="0" applyFont="1" applyFill="1" applyBorder="1" applyAlignment="1">
      <alignment horizontal="center" vertical="center"/>
    </xf>
    <xf numFmtId="0" fontId="30" fillId="2" borderId="0" xfId="0" applyFont="1" applyFill="1" applyAlignment="1">
      <alignment horizontal="center" vertical="center"/>
    </xf>
    <xf numFmtId="0" fontId="27" fillId="2" borderId="0" xfId="0" applyFont="1" applyFill="1" applyAlignment="1">
      <alignment horizontal="center" vertical="top"/>
    </xf>
    <xf numFmtId="0" fontId="30" fillId="2" borderId="0" xfId="0" applyFont="1" applyFill="1" applyAlignment="1">
      <alignment horizontal="center" vertical="top"/>
    </xf>
    <xf numFmtId="0" fontId="27" fillId="0" borderId="0" xfId="0" applyFont="1" applyFill="1" applyBorder="1" applyAlignment="1">
      <alignment horizontal="center" vertical="center"/>
    </xf>
    <xf numFmtId="0" fontId="35" fillId="0" borderId="1" xfId="0" applyFont="1" applyFill="1" applyBorder="1" applyAlignment="1">
      <alignment horizontal="center" vertical="center"/>
    </xf>
    <xf numFmtId="0" fontId="23" fillId="0" borderId="37" xfId="0" applyFont="1" applyFill="1" applyBorder="1" applyAlignment="1">
      <alignment vertical="center"/>
    </xf>
    <xf numFmtId="0" fontId="27" fillId="2" borderId="0" xfId="0" applyFont="1" applyFill="1" applyAlignment="1">
      <alignment horizontal="center" vertical="top" wrapText="1"/>
    </xf>
    <xf numFmtId="0" fontId="24" fillId="7" borderId="42" xfId="0" applyFont="1" applyFill="1" applyBorder="1" applyAlignment="1">
      <alignment horizontal="center" vertical="center"/>
    </xf>
    <xf numFmtId="0" fontId="8" fillId="2" borderId="47" xfId="0" applyFont="1" applyFill="1" applyBorder="1" applyAlignment="1">
      <alignment horizontal="left" vertical="top"/>
    </xf>
    <xf numFmtId="0" fontId="6" fillId="2" borderId="40" xfId="0" applyFont="1" applyFill="1" applyBorder="1" applyAlignment="1">
      <alignment horizontal="center" vertical="center"/>
    </xf>
    <xf numFmtId="0" fontId="6" fillId="2" borderId="48" xfId="0" applyFont="1" applyFill="1" applyBorder="1" applyAlignment="1">
      <alignment horizontal="left" vertical="top" wrapText="1"/>
    </xf>
    <xf numFmtId="0" fontId="6" fillId="7" borderId="8" xfId="0" applyFont="1" applyFill="1" applyBorder="1" applyAlignment="1">
      <alignment horizontal="center"/>
    </xf>
    <xf numFmtId="0" fontId="9" fillId="4" borderId="8" xfId="0" applyFont="1" applyFill="1" applyBorder="1" applyAlignment="1">
      <alignment horizontal="left" wrapText="1"/>
    </xf>
    <xf numFmtId="0" fontId="37" fillId="4" borderId="7" xfId="0" applyFont="1" applyFill="1" applyBorder="1" applyAlignment="1">
      <alignment horizontal="left" wrapText="1"/>
    </xf>
    <xf numFmtId="0" fontId="36" fillId="4" borderId="7" xfId="0" applyFont="1" applyFill="1" applyBorder="1" applyAlignment="1">
      <alignment wrapText="1"/>
    </xf>
    <xf numFmtId="0" fontId="6" fillId="2" borderId="0" xfId="0" applyFont="1" applyFill="1" applyBorder="1" applyAlignment="1">
      <alignment horizontal="center"/>
    </xf>
    <xf numFmtId="0" fontId="23" fillId="0" borderId="1" xfId="0" applyFont="1" applyFill="1" applyBorder="1" applyAlignment="1">
      <alignment horizontal="center" vertical="center"/>
    </xf>
    <xf numFmtId="0" fontId="8" fillId="2" borderId="0" xfId="0" applyFont="1" applyFill="1" applyBorder="1" applyAlignment="1">
      <alignment vertical="center" wrapText="1"/>
    </xf>
    <xf numFmtId="0" fontId="38" fillId="3" borderId="14" xfId="0" applyFont="1" applyFill="1" applyBorder="1" applyAlignment="1">
      <alignment horizontal="left" vertical="top"/>
    </xf>
    <xf numFmtId="0" fontId="39" fillId="0" borderId="1" xfId="0" applyFont="1" applyFill="1" applyBorder="1" applyAlignment="1">
      <alignment horizontal="center" vertical="center"/>
    </xf>
    <xf numFmtId="0" fontId="40" fillId="2" borderId="0" xfId="0" applyFont="1" applyFill="1" applyBorder="1"/>
    <xf numFmtId="0" fontId="41"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42" fillId="3" borderId="7" xfId="0" applyFont="1" applyFill="1" applyBorder="1" applyAlignment="1">
      <alignment horizontal="center" vertical="center" wrapText="1"/>
    </xf>
    <xf numFmtId="0" fontId="43" fillId="3" borderId="1" xfId="0" applyFont="1" applyFill="1" applyBorder="1" applyAlignment="1">
      <alignment vertical="center" wrapText="1"/>
    </xf>
    <xf numFmtId="0" fontId="42" fillId="3" borderId="41" xfId="0" applyFont="1" applyFill="1" applyBorder="1" applyAlignment="1">
      <alignment horizontal="center" vertical="center" wrapText="1"/>
    </xf>
    <xf numFmtId="0" fontId="42" fillId="2" borderId="0" xfId="0" applyFont="1" applyFill="1" applyAlignment="1">
      <alignment horizontal="center" vertical="center"/>
    </xf>
    <xf numFmtId="0" fontId="43" fillId="2" borderId="0" xfId="0" applyFont="1" applyFill="1"/>
    <xf numFmtId="0" fontId="42" fillId="3" borderId="6" xfId="0" applyFont="1" applyFill="1" applyBorder="1" applyAlignment="1">
      <alignment horizontal="center" vertical="center" wrapText="1"/>
    </xf>
    <xf numFmtId="0" fontId="43" fillId="3" borderId="6" xfId="0" applyFont="1" applyFill="1" applyBorder="1" applyAlignment="1">
      <alignment vertical="center" wrapText="1"/>
    </xf>
    <xf numFmtId="0" fontId="42" fillId="2" borderId="0" xfId="0" applyFont="1" applyFill="1" applyAlignment="1">
      <alignment horizontal="center" vertical="center" wrapText="1"/>
    </xf>
    <xf numFmtId="0" fontId="42" fillId="2" borderId="0" xfId="0" applyFont="1" applyFill="1" applyAlignment="1">
      <alignment vertical="center" wrapText="1"/>
    </xf>
    <xf numFmtId="0" fontId="42" fillId="2" borderId="0" xfId="0" applyFont="1" applyFill="1" applyAlignment="1">
      <alignment vertical="center"/>
    </xf>
    <xf numFmtId="0" fontId="42" fillId="2" borderId="0" xfId="0" applyFont="1" applyFill="1" applyBorder="1" applyAlignment="1">
      <alignment horizontal="center" vertical="center"/>
    </xf>
    <xf numFmtId="0" fontId="44" fillId="2" borderId="0" xfId="0" applyFont="1" applyFill="1" applyBorder="1" applyAlignment="1">
      <alignment horizontal="center" wrapText="1"/>
    </xf>
    <xf numFmtId="0" fontId="43" fillId="3" borderId="7" xfId="0" applyFont="1" applyFill="1" applyBorder="1" applyAlignment="1">
      <alignment vertical="center" wrapText="1"/>
    </xf>
    <xf numFmtId="0" fontId="45" fillId="3" borderId="7" xfId="0" applyFont="1" applyFill="1" applyBorder="1" applyAlignment="1">
      <alignment vertical="center" wrapText="1"/>
    </xf>
    <xf numFmtId="0" fontId="43" fillId="2" borderId="0" xfId="0" applyFont="1" applyFill="1" applyAlignment="1">
      <alignment horizontal="center" vertical="center"/>
    </xf>
    <xf numFmtId="0" fontId="25" fillId="2" borderId="40" xfId="0" applyFont="1" applyFill="1" applyBorder="1" applyAlignment="1">
      <alignment horizontal="right" vertical="top"/>
    </xf>
    <xf numFmtId="0" fontId="36" fillId="4" borderId="18" xfId="0" applyFont="1" applyFill="1" applyBorder="1" applyAlignment="1">
      <alignment wrapText="1"/>
    </xf>
    <xf numFmtId="0" fontId="48" fillId="2" borderId="14" xfId="0" applyFont="1" applyFill="1" applyBorder="1" applyAlignment="1">
      <alignment vertical="top"/>
    </xf>
    <xf numFmtId="0" fontId="48" fillId="3" borderId="0" xfId="0" applyFont="1" applyFill="1" applyBorder="1" applyAlignment="1">
      <alignment horizontal="left"/>
    </xf>
    <xf numFmtId="0" fontId="48" fillId="3" borderId="0" xfId="0" applyFont="1" applyFill="1" applyBorder="1" applyAlignment="1">
      <alignment horizontal="center" vertical="top" wrapText="1"/>
    </xf>
    <xf numFmtId="0" fontId="49" fillId="3" borderId="15" xfId="1" applyFont="1" applyFill="1" applyBorder="1" applyAlignment="1">
      <alignment horizontal="center" vertical="top"/>
    </xf>
    <xf numFmtId="0" fontId="50" fillId="3" borderId="14" xfId="0" applyFont="1" applyFill="1" applyBorder="1" applyAlignment="1">
      <alignment vertical="top"/>
    </xf>
    <xf numFmtId="0" fontId="50" fillId="3" borderId="15" xfId="0" applyFont="1" applyFill="1" applyBorder="1" applyAlignment="1">
      <alignment horizontal="center" vertical="top"/>
    </xf>
    <xf numFmtId="0" fontId="50" fillId="3" borderId="11" xfId="0" applyFont="1" applyFill="1" applyBorder="1" applyAlignment="1">
      <alignment vertical="top"/>
    </xf>
    <xf numFmtId="0" fontId="50" fillId="3" borderId="16" xfId="0" applyFont="1" applyFill="1" applyBorder="1" applyAlignment="1">
      <alignment horizontal="center" vertical="top"/>
    </xf>
    <xf numFmtId="0" fontId="48" fillId="2" borderId="9" xfId="0" applyFont="1" applyFill="1" applyBorder="1" applyAlignment="1">
      <alignment vertical="top"/>
    </xf>
    <xf numFmtId="0" fontId="48" fillId="2" borderId="10" xfId="0" applyFont="1" applyFill="1" applyBorder="1" applyAlignment="1">
      <alignment vertical="top"/>
    </xf>
    <xf numFmtId="0" fontId="48" fillId="2" borderId="10" xfId="0" applyFont="1" applyFill="1" applyBorder="1" applyAlignment="1">
      <alignment horizontal="center" vertical="top" wrapText="1"/>
    </xf>
    <xf numFmtId="0" fontId="49" fillId="2" borderId="13" xfId="1" applyFont="1" applyFill="1" applyBorder="1" applyAlignment="1">
      <alignment horizontal="center" vertical="top"/>
    </xf>
    <xf numFmtId="0" fontId="50" fillId="2" borderId="14" xfId="0" applyFont="1" applyFill="1" applyBorder="1" applyAlignment="1">
      <alignment vertical="top"/>
    </xf>
    <xf numFmtId="0" fontId="50" fillId="2" borderId="15" xfId="0" applyFont="1" applyFill="1" applyBorder="1" applyAlignment="1">
      <alignment horizontal="center" vertical="top"/>
    </xf>
    <xf numFmtId="0" fontId="50" fillId="2" borderId="11" xfId="0" applyFont="1" applyFill="1" applyBorder="1" applyAlignment="1">
      <alignment vertical="top"/>
    </xf>
    <xf numFmtId="0" fontId="50" fillId="2" borderId="16" xfId="0" applyFont="1" applyFill="1" applyBorder="1" applyAlignment="1">
      <alignment horizontal="center" vertical="top"/>
    </xf>
    <xf numFmtId="0" fontId="48" fillId="3" borderId="10" xfId="0" applyFont="1" applyFill="1" applyBorder="1" applyAlignment="1">
      <alignment vertical="top"/>
    </xf>
    <xf numFmtId="0" fontId="48" fillId="3" borderId="10" xfId="0" applyFont="1" applyFill="1" applyBorder="1" applyAlignment="1">
      <alignment horizontal="center" wrapText="1"/>
    </xf>
    <xf numFmtId="0" fontId="49" fillId="3" borderId="13" xfId="1" applyFont="1" applyFill="1" applyBorder="1" applyAlignment="1">
      <alignment horizontal="center" vertical="top"/>
    </xf>
    <xf numFmtId="0" fontId="48" fillId="3" borderId="10" xfId="0" applyFont="1" applyFill="1" applyBorder="1" applyAlignment="1">
      <alignment vertical="top" wrapText="1"/>
    </xf>
    <xf numFmtId="0" fontId="48" fillId="3" borderId="10" xfId="0" applyFont="1" applyFill="1" applyBorder="1" applyAlignment="1">
      <alignment horizontal="center" vertical="top" wrapText="1"/>
    </xf>
    <xf numFmtId="0" fontId="51" fillId="2" borderId="0" xfId="0" applyFont="1" applyFill="1" applyAlignment="1">
      <alignment vertical="top"/>
    </xf>
    <xf numFmtId="0" fontId="51" fillId="2" borderId="0" xfId="0" applyFont="1" applyFill="1" applyAlignment="1">
      <alignment vertical="top" wrapText="1"/>
    </xf>
    <xf numFmtId="0" fontId="51" fillId="2" borderId="0" xfId="0" applyFont="1" applyFill="1" applyAlignment="1">
      <alignment wrapText="1"/>
    </xf>
    <xf numFmtId="0" fontId="51" fillId="2" borderId="0" xfId="0" applyFont="1" applyFill="1" applyAlignment="1">
      <alignment horizontal="center" vertical="top"/>
    </xf>
    <xf numFmtId="0" fontId="50" fillId="2" borderId="0" xfId="0" applyFont="1" applyFill="1" applyBorder="1" applyAlignment="1">
      <alignment vertical="top"/>
    </xf>
    <xf numFmtId="0" fontId="48" fillId="2" borderId="12" xfId="0" applyFont="1" applyFill="1" applyBorder="1" applyAlignment="1">
      <alignment vertical="top"/>
    </xf>
    <xf numFmtId="0" fontId="49" fillId="3" borderId="16" xfId="1" applyFont="1" applyFill="1" applyBorder="1" applyAlignment="1">
      <alignment horizontal="center" vertical="top"/>
    </xf>
    <xf numFmtId="0" fontId="52" fillId="4" borderId="33" xfId="0" applyFont="1" applyFill="1" applyBorder="1" applyAlignment="1">
      <alignment vertical="center"/>
    </xf>
    <xf numFmtId="0" fontId="53" fillId="0" borderId="0" xfId="0" applyFont="1"/>
    <xf numFmtId="0" fontId="54" fillId="0" borderId="0" xfId="0" applyFont="1" applyAlignment="1">
      <alignment vertical="center"/>
    </xf>
    <xf numFmtId="0" fontId="55" fillId="0" borderId="0" xfId="0" applyFont="1"/>
    <xf numFmtId="0" fontId="56" fillId="0" borderId="0" xfId="0" applyFont="1"/>
    <xf numFmtId="0" fontId="6"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6"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27" fillId="2" borderId="12" xfId="0" applyFont="1" applyFill="1" applyBorder="1" applyAlignment="1">
      <alignment horizontal="center" vertical="top"/>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1" xfId="0" applyFont="1" applyFill="1" applyBorder="1" applyAlignment="1">
      <alignment horizontal="center" vertical="center"/>
    </xf>
    <xf numFmtId="0" fontId="24" fillId="7" borderId="4" xfId="0" applyFont="1" applyFill="1" applyBorder="1" applyAlignment="1">
      <alignment horizontal="center" vertical="center"/>
    </xf>
    <xf numFmtId="0" fontId="24" fillId="7" borderId="5" xfId="0" applyFont="1" applyFill="1" applyBorder="1" applyAlignment="1">
      <alignment horizontal="center" vertical="center"/>
    </xf>
    <xf numFmtId="0" fontId="24" fillId="7" borderId="36" xfId="0" applyFont="1" applyFill="1" applyBorder="1" applyAlignment="1">
      <alignment horizontal="center" vertical="center"/>
    </xf>
    <xf numFmtId="0" fontId="26" fillId="2" borderId="0" xfId="0" applyFont="1" applyFill="1" applyBorder="1" applyAlignment="1">
      <alignment horizontal="center"/>
    </xf>
    <xf numFmtId="0" fontId="20" fillId="3" borderId="13" xfId="0" applyFont="1" applyFill="1" applyBorder="1" applyAlignment="1">
      <alignment horizontal="left" vertical="top" wrapText="1"/>
    </xf>
    <xf numFmtId="0" fontId="20" fillId="3" borderId="15" xfId="0" applyFont="1" applyFill="1" applyBorder="1" applyAlignment="1">
      <alignment horizontal="left" vertical="top" wrapText="1"/>
    </xf>
    <xf numFmtId="0" fontId="20" fillId="3" borderId="20" xfId="0" applyFont="1" applyFill="1" applyBorder="1" applyAlignment="1">
      <alignment horizontal="left" vertical="top"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20" fillId="3" borderId="16" xfId="0" applyFont="1" applyFill="1" applyBorder="1" applyAlignment="1">
      <alignment horizontal="left" vertical="top" wrapText="1"/>
    </xf>
    <xf numFmtId="0" fontId="20" fillId="3" borderId="8" xfId="0" applyFont="1" applyFill="1" applyBorder="1" applyAlignment="1">
      <alignment horizontal="left" vertical="top" wrapText="1"/>
    </xf>
    <xf numFmtId="0" fontId="6" fillId="2" borderId="0" xfId="0" applyFont="1" applyFill="1" applyBorder="1" applyAlignment="1">
      <alignment horizontal="center" vertical="center"/>
    </xf>
    <xf numFmtId="0" fontId="15" fillId="6" borderId="43"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20" fillId="3" borderId="39" xfId="0" applyFont="1" applyFill="1" applyBorder="1" applyAlignment="1">
      <alignment horizontal="left" vertical="top" wrapText="1"/>
    </xf>
    <xf numFmtId="0" fontId="6" fillId="2" borderId="0" xfId="0" applyFont="1" applyFill="1" applyBorder="1" applyAlignment="1">
      <alignment horizontal="center"/>
    </xf>
    <xf numFmtId="0" fontId="46" fillId="7" borderId="4" xfId="0" applyFont="1" applyFill="1" applyBorder="1" applyAlignment="1">
      <alignment horizontal="center" vertical="center"/>
    </xf>
    <xf numFmtId="0" fontId="46" fillId="7" borderId="5" xfId="0" applyFont="1" applyFill="1" applyBorder="1" applyAlignment="1">
      <alignment horizontal="center" vertical="center"/>
    </xf>
    <xf numFmtId="0" fontId="46" fillId="7"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 xfId="0" applyFont="1" applyFill="1" applyBorder="1" applyAlignment="1">
      <alignment horizontal="center" vertical="center"/>
    </xf>
    <xf numFmtId="0" fontId="48" fillId="3" borderId="9" xfId="0" applyFont="1" applyFill="1" applyBorder="1" applyAlignment="1">
      <alignment horizontal="left" vertical="top" wrapText="1"/>
    </xf>
    <xf numFmtId="0" fontId="48" fillId="3" borderId="10" xfId="0" applyFont="1" applyFill="1" applyBorder="1" applyAlignment="1">
      <alignment horizontal="left" vertical="top" wrapText="1"/>
    </xf>
    <xf numFmtId="0" fontId="48" fillId="3" borderId="13" xfId="0" applyFont="1" applyFill="1" applyBorder="1" applyAlignment="1">
      <alignment horizontal="left" vertical="top" wrapText="1"/>
    </xf>
    <xf numFmtId="0" fontId="48" fillId="3" borderId="11" xfId="0" applyFont="1" applyFill="1" applyBorder="1" applyAlignment="1">
      <alignment horizontal="left" vertical="top" wrapText="1"/>
    </xf>
    <xf numFmtId="0" fontId="48" fillId="3" borderId="12" xfId="0" applyFont="1" applyFill="1" applyBorder="1" applyAlignment="1">
      <alignment horizontal="left" vertical="top" wrapText="1"/>
    </xf>
    <xf numFmtId="0" fontId="48" fillId="3" borderId="16" xfId="0" applyFont="1" applyFill="1" applyBorder="1" applyAlignment="1">
      <alignment horizontal="left" vertical="top" wrapText="1"/>
    </xf>
    <xf numFmtId="0" fontId="50" fillId="3" borderId="0" xfId="0" applyFont="1" applyFill="1" applyBorder="1" applyAlignment="1">
      <alignment horizontal="left" vertical="top" wrapText="1"/>
    </xf>
    <xf numFmtId="0" fontId="50" fillId="3" borderId="12" xfId="0" applyFont="1" applyFill="1" applyBorder="1" applyAlignment="1">
      <alignment horizontal="left" vertical="top" wrapText="1"/>
    </xf>
    <xf numFmtId="0" fontId="50" fillId="2" borderId="0" xfId="0" applyFont="1" applyFill="1" applyBorder="1" applyAlignment="1">
      <alignment horizontal="left" vertical="top" wrapText="1"/>
    </xf>
    <xf numFmtId="0" fontId="50" fillId="2" borderId="12" xfId="0" applyFont="1" applyFill="1" applyBorder="1" applyAlignment="1">
      <alignment horizontal="left" vertical="top" wrapText="1"/>
    </xf>
    <xf numFmtId="0" fontId="48" fillId="2" borderId="10" xfId="0" applyFont="1" applyFill="1" applyBorder="1" applyAlignment="1">
      <alignment horizontal="left" vertical="top" wrapText="1"/>
    </xf>
    <xf numFmtId="0" fontId="20" fillId="2" borderId="0" xfId="0" applyFont="1" applyFill="1" applyBorder="1" applyAlignment="1">
      <alignment horizontal="left" vertical="top" wrapText="1"/>
    </xf>
    <xf numFmtId="0" fontId="13" fillId="4" borderId="24" xfId="0" applyFont="1" applyFill="1" applyBorder="1" applyAlignment="1">
      <alignment horizontal="left" vertical="center" wrapText="1"/>
    </xf>
    <xf numFmtId="0" fontId="13" fillId="4" borderId="31" xfId="0" applyFont="1" applyFill="1" applyBorder="1" applyAlignment="1">
      <alignment horizontal="left" vertical="center" wrapText="1"/>
    </xf>
    <xf numFmtId="0" fontId="14" fillId="4" borderId="29" xfId="0" applyFont="1" applyFill="1" applyBorder="1" applyAlignment="1">
      <alignment horizontal="center" vertical="top"/>
    </xf>
    <xf numFmtId="0" fontId="14" fillId="4" borderId="30" xfId="0" applyFont="1" applyFill="1" applyBorder="1" applyAlignment="1">
      <alignment horizontal="center" vertical="top"/>
    </xf>
    <xf numFmtId="0" fontId="6" fillId="3" borderId="18"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3" borderId="6" xfId="0" applyFont="1" applyFill="1" applyBorder="1" applyAlignment="1">
      <alignment horizontal="left" vertical="top" wrapText="1"/>
    </xf>
    <xf numFmtId="0" fontId="12" fillId="4" borderId="19" xfId="0" applyFont="1" applyFill="1" applyBorder="1" applyAlignment="1">
      <alignment horizontal="center" vertical="top"/>
    </xf>
    <xf numFmtId="0" fontId="12" fillId="4" borderId="3" xfId="0" applyFont="1" applyFill="1" applyBorder="1" applyAlignment="1">
      <alignment horizontal="center" vertical="top"/>
    </xf>
    <xf numFmtId="0" fontId="12" fillId="4" borderId="20" xfId="0" applyFont="1" applyFill="1" applyBorder="1" applyAlignment="1">
      <alignment horizontal="center" vertical="top"/>
    </xf>
    <xf numFmtId="0" fontId="12" fillId="4" borderId="11" xfId="0" applyFont="1" applyFill="1" applyBorder="1" applyAlignment="1">
      <alignment horizontal="center" vertical="top"/>
    </xf>
    <xf numFmtId="0" fontId="12" fillId="4" borderId="12" xfId="0" applyFont="1" applyFill="1" applyBorder="1" applyAlignment="1">
      <alignment horizontal="center" vertical="top"/>
    </xf>
    <xf numFmtId="0" fontId="12" fillId="4" borderId="16" xfId="0" applyFont="1" applyFill="1" applyBorder="1" applyAlignment="1">
      <alignment horizontal="center" vertical="top"/>
    </xf>
    <xf numFmtId="0" fontId="12" fillId="4" borderId="14" xfId="0" applyFont="1" applyFill="1" applyBorder="1" applyAlignment="1">
      <alignment horizontal="center" vertical="top"/>
    </xf>
    <xf numFmtId="0" fontId="12" fillId="4" borderId="0" xfId="0" applyFont="1" applyFill="1" applyBorder="1" applyAlignment="1">
      <alignment horizontal="center" vertical="top"/>
    </xf>
    <xf numFmtId="0" fontId="12" fillId="4" borderId="15" xfId="0" applyFont="1" applyFill="1" applyBorder="1" applyAlignment="1">
      <alignment horizontal="center" vertical="top"/>
    </xf>
  </cellXfs>
  <cellStyles count="2">
    <cellStyle name="Hyperlink" xfId="1" builtinId="8"/>
    <cellStyle name="Standaard" xfId="0" builtinId="0"/>
  </cellStyles>
  <dxfs count="38">
    <dxf>
      <font>
        <color theme="0"/>
      </font>
      <fill>
        <patternFill>
          <bgColor theme="6" tint="-0.24994659260841701"/>
        </patternFill>
      </fill>
    </dxf>
    <dxf>
      <fill>
        <patternFill>
          <bgColor theme="6" tint="0.39994506668294322"/>
        </patternFill>
      </fill>
    </dxf>
    <dxf>
      <fill>
        <patternFill>
          <bgColor theme="6" tint="0.79998168889431442"/>
        </patternFill>
      </fill>
    </dxf>
    <dxf>
      <font>
        <color theme="0"/>
      </font>
      <fill>
        <patternFill>
          <bgColor theme="6" tint="-0.499984740745262"/>
        </patternFill>
      </fill>
    </dxf>
    <dxf>
      <font>
        <color theme="0"/>
      </font>
      <fill>
        <patternFill>
          <bgColor theme="6" tint="-0.24994659260841701"/>
        </patternFill>
      </fill>
    </dxf>
    <dxf>
      <fill>
        <patternFill>
          <bgColor theme="6" tint="0.39994506668294322"/>
        </patternFill>
      </fill>
    </dxf>
    <dxf>
      <fill>
        <patternFill>
          <bgColor theme="6" tint="0.79998168889431442"/>
        </patternFill>
      </fill>
    </dxf>
    <dxf>
      <font>
        <color theme="0"/>
      </font>
      <fill>
        <patternFill>
          <bgColor theme="6" tint="-0.499984740745262"/>
        </patternFill>
      </fill>
    </dxf>
    <dxf>
      <font>
        <color theme="0"/>
      </font>
      <fill>
        <patternFill>
          <bgColor theme="6" tint="-0.24994659260841701"/>
        </patternFill>
      </fill>
    </dxf>
    <dxf>
      <fill>
        <patternFill>
          <bgColor theme="6" tint="0.39994506668294322"/>
        </patternFill>
      </fill>
    </dxf>
    <dxf>
      <fill>
        <patternFill>
          <bgColor theme="6" tint="0.79998168889431442"/>
        </patternFill>
      </fill>
    </dxf>
    <dxf>
      <font>
        <color theme="0"/>
      </font>
      <fill>
        <patternFill>
          <bgColor theme="6" tint="-0.499984740745262"/>
        </patternFill>
      </fill>
    </dxf>
    <dxf>
      <font>
        <color theme="0"/>
      </font>
      <fill>
        <patternFill>
          <bgColor theme="6" tint="-0.24994659260841701"/>
        </patternFill>
      </fill>
    </dxf>
    <dxf>
      <fill>
        <patternFill>
          <bgColor theme="6" tint="0.39994506668294322"/>
        </patternFill>
      </fill>
    </dxf>
    <dxf>
      <fill>
        <patternFill>
          <bgColor theme="6" tint="0.79998168889431442"/>
        </patternFill>
      </fill>
    </dxf>
    <dxf>
      <font>
        <color theme="0"/>
      </font>
      <fill>
        <patternFill>
          <bgColor theme="6" tint="-0.499984740745262"/>
        </patternFill>
      </fill>
    </dxf>
    <dxf>
      <font>
        <color theme="0"/>
      </font>
      <fill>
        <patternFill>
          <bgColor theme="6" tint="-0.24994659260841701"/>
        </patternFill>
      </fill>
    </dxf>
    <dxf>
      <fill>
        <patternFill>
          <bgColor theme="6" tint="0.39994506668294322"/>
        </patternFill>
      </fill>
    </dxf>
    <dxf>
      <fill>
        <patternFill>
          <bgColor theme="6" tint="0.79998168889431442"/>
        </patternFill>
      </fill>
    </dxf>
    <dxf>
      <font>
        <color theme="0"/>
      </font>
      <fill>
        <patternFill>
          <bgColor theme="6" tint="-0.499984740745262"/>
        </patternFill>
      </fill>
    </dxf>
    <dxf>
      <fill>
        <patternFill>
          <bgColor theme="3" tint="0.79998168889431442"/>
        </patternFill>
      </fill>
    </dxf>
    <dxf>
      <fill>
        <patternFill>
          <bgColor rgb="FF00B050"/>
        </patternFill>
      </fill>
    </dxf>
    <dxf>
      <fill>
        <patternFill>
          <bgColor rgb="FFFF0000"/>
        </patternFill>
      </fill>
    </dxf>
    <dxf>
      <fill>
        <patternFill>
          <bgColor theme="0"/>
        </patternFill>
      </fill>
    </dxf>
    <dxf>
      <font>
        <b/>
        <i val="0"/>
      </font>
      <fill>
        <patternFill>
          <bgColor theme="3" tint="0.59996337778862885"/>
        </patternFill>
      </fill>
    </dxf>
    <dxf>
      <fill>
        <patternFill>
          <bgColor rgb="FF00B050"/>
        </patternFill>
      </fill>
    </dxf>
    <dxf>
      <fill>
        <patternFill>
          <bgColor rgb="FFFF0000"/>
        </patternFill>
      </fill>
    </dxf>
    <dxf>
      <fill>
        <patternFill>
          <bgColor theme="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00B050"/>
        </patternFill>
      </fill>
    </dxf>
    <dxf>
      <fill>
        <patternFill>
          <bgColor rgb="FFFF0000"/>
        </patternFill>
      </fill>
    </dxf>
    <dxf>
      <fill>
        <patternFill>
          <bgColor theme="0"/>
        </patternFill>
      </fill>
    </dxf>
  </dxfs>
  <tableStyles count="0" defaultTableStyle="TableStyleMedium2" defaultPivotStyle="PivotStyleLight16"/>
  <colors>
    <mruColors>
      <color rgb="FFADDDBA"/>
      <color rgb="FFCCEAD4"/>
      <color rgb="FFEAF5FC"/>
      <color rgb="FFFFF7CD"/>
      <color rgb="FFFCBCBE"/>
      <color rgb="FFFFF3B7"/>
      <color rgb="FFFBA3A5"/>
      <color rgb="FF00C057"/>
      <color rgb="FFFF5050"/>
      <color rgb="FFBCE0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247650</xdr:colOff>
      <xdr:row>2</xdr:row>
      <xdr:rowOff>123824</xdr:rowOff>
    </xdr:from>
    <xdr:to>
      <xdr:col>11</xdr:col>
      <xdr:colOff>600075</xdr:colOff>
      <xdr:row>52</xdr:row>
      <xdr:rowOff>9526</xdr:rowOff>
    </xdr:to>
    <xdr:sp macro="" textlink="">
      <xdr:nvSpPr>
        <xdr:cNvPr id="2" name="Tekstvak 1">
          <a:extLst>
            <a:ext uri="{FF2B5EF4-FFF2-40B4-BE49-F238E27FC236}">
              <a16:creationId xmlns:a16="http://schemas.microsoft.com/office/drawing/2014/main" xmlns="" id="{00000000-0008-0000-0400-000002000000}"/>
            </a:ext>
          </a:extLst>
        </xdr:cNvPr>
        <xdr:cNvSpPr txBox="1"/>
      </xdr:nvSpPr>
      <xdr:spPr>
        <a:xfrm>
          <a:off x="857250" y="504824"/>
          <a:ext cx="6448425" cy="9410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NL" sz="1100">
            <a:solidFill>
              <a:schemeClr val="dk1"/>
            </a:solidFill>
            <a:latin typeface="+mn-lt"/>
            <a:ea typeface="+mn-ea"/>
            <a:cs typeface="+mn-cs"/>
          </a:endParaRPr>
        </a:p>
        <a:p>
          <a:endParaRPr lang="nl-NL" sz="1100">
            <a:solidFill>
              <a:schemeClr val="dk1"/>
            </a:solidFill>
            <a:latin typeface="+mn-lt"/>
            <a:ea typeface="+mn-ea"/>
            <a:cs typeface="+mn-cs"/>
          </a:endParaRPr>
        </a:p>
        <a:p>
          <a:endParaRPr lang="nl-NL" sz="1100">
            <a:solidFill>
              <a:schemeClr val="dk1"/>
            </a:solidFill>
            <a:latin typeface="+mn-lt"/>
            <a:ea typeface="+mn-ea"/>
            <a:cs typeface="+mn-cs"/>
          </a:endParaRPr>
        </a:p>
        <a:p>
          <a:endParaRPr lang="nl-NL" sz="1100">
            <a:solidFill>
              <a:schemeClr val="dk1"/>
            </a:solidFill>
            <a:latin typeface="+mn-lt"/>
            <a:ea typeface="+mn-ea"/>
            <a:cs typeface="+mn-cs"/>
          </a:endParaRPr>
        </a:p>
        <a:p>
          <a:endParaRPr lang="nl-NL" sz="1100">
            <a:solidFill>
              <a:schemeClr val="dk1"/>
            </a:solidFill>
            <a:latin typeface="+mn-lt"/>
            <a:ea typeface="+mn-ea"/>
            <a:cs typeface="+mn-cs"/>
          </a:endParaRPr>
        </a:p>
        <a:p>
          <a:endParaRPr lang="nl-NL" sz="1100">
            <a:solidFill>
              <a:schemeClr val="tx2">
                <a:lumMod val="75000"/>
              </a:schemeClr>
            </a:solidFill>
            <a:latin typeface="+mn-lt"/>
            <a:ea typeface="+mn-ea"/>
            <a:cs typeface="+mn-cs"/>
          </a:endParaRPr>
        </a:p>
        <a:p>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Geachte heer /mevrouw,</a:t>
          </a:r>
        </a:p>
        <a:p>
          <a:endPar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In opdracht van Aedes hebben</a:t>
          </a:r>
          <a:r>
            <a:rPr lang="nl-NL" sz="10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vier </a:t>
          </a: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studenten</a:t>
          </a:r>
          <a:r>
            <a:rPr lang="nl-NL" sz="10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van de Hogeschool Rotterdam, voor de minor inkoop, deze tool ontwikkeld. </a:t>
          </a: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Hiervoor hebben de studenten bestaande inkooptheorie (de snelwegmatrix en Kraljic), inkoopvolwassenheid (het NIC-ZIP model), een bestaande Aedes-tool (Routeplanner opdrachtgeverschap) en de kernbegrippen uit het boardroom alignment</a:t>
          </a:r>
          <a:r>
            <a:rPr lang="nl-NL" sz="100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model (Aeves-Benefit) </a:t>
          </a: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vertaald naar een tool voor inkoopsamenwerking. De eerste 13 vragen</a:t>
          </a:r>
          <a:r>
            <a:rPr lang="nl-NL" sz="100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uit de tool zij</a:t>
          </a: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n gebaseerd op het</a:t>
          </a:r>
          <a:r>
            <a:rPr lang="nl-NL" sz="100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wetenschappelijke onderzoek van Fredo Schotanus </a:t>
          </a:r>
          <a:r>
            <a:rPr lang="nl-NL" sz="1000" i="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Inkoopsamenwerking van theorie naar praktijk</a:t>
          </a:r>
          <a:r>
            <a:rPr lang="nl-NL" sz="100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Om meer over inkoopsamenwerking te leren, raden wij aan om het dit onderzoek te lezen. In het onderzoek is ook een richtlijn voor de inrichting van inkoopsamwerking opgenomen. Daarin staan onder andere de keuzes die u kunt maken in organisatievorm, formalisatiegraad en contractvormen beschreven (deze zijn geen onderdeel van de tool). </a:t>
          </a:r>
        </a:p>
        <a:p>
          <a:pPr marL="0" marR="0" lvl="0" indent="0" defTabSz="914400" eaLnBrk="1" fontAlgn="auto" latinLnBrk="0" hangingPunct="1">
            <a:lnSpc>
              <a:spcPct val="100000"/>
            </a:lnSpc>
            <a:spcBef>
              <a:spcPts val="0"/>
            </a:spcBef>
            <a:spcAft>
              <a:spcPts val="0"/>
            </a:spcAft>
            <a:buClrTx/>
            <a:buSzTx/>
            <a:buFontTx/>
            <a:buNone/>
            <a:tabLst/>
            <a:defRPr/>
          </a:pPr>
          <a:endParaRPr lang="nl-NL" sz="100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l-NL" sz="100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Wilt u liever snel van start dan kunt u de tool </a:t>
          </a:r>
          <a:r>
            <a:rPr lang="nl-NL" sz="10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a:t>
          </a:r>
          <a:r>
            <a:rPr lang="nl-NL" sz="1000" b="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samen inkopen???</a:t>
          </a:r>
          <a:r>
            <a:rPr lang="nl-NL" sz="10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a:t>
          </a:r>
          <a:r>
            <a:rPr lang="nl-NL" sz="1000" b="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a:t>
          </a:r>
          <a:r>
            <a:rPr lang="nl-NL" sz="100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gebruiken. De tool is bedoeld als vertrekpunt voor </a:t>
          </a: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mogelijke inkoopsamenwerkingen. In de basis komt het er op neer dat de tool inzichtelijk maakt of alle deelnemers hetzelfde (inkoop)kennisniveau, verwachtingen en organisatiedoelstellingen als vertrekpunt hebben. De weging van de uitslagen en de werking van de tool is</a:t>
          </a:r>
          <a:r>
            <a:rPr lang="nl-NL" sz="100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getoetst met </a:t>
          </a: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online enquêtes, maar de uitslagen zijn niet wetenschappelijk onderbouwd.    </a:t>
          </a:r>
        </a:p>
        <a:p>
          <a:endPar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Onder inkoopsamenwerking verstaan wij het bundelen en delen van informatie, expertise, inkoopvolume</a:t>
          </a:r>
          <a:r>
            <a:rPr lang="nl-NL" sz="10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en</a:t>
          </a:r>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hulpmiddelen met als doel het behalen van voordeel voor alle deelnemende organisaties. Het </a:t>
          </a:r>
          <a:r>
            <a:rPr lang="nl-NL" sz="1000" b="1">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wel of niet</a:t>
          </a:r>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gezamenlijk inkopen is</a:t>
          </a:r>
          <a:r>
            <a:rPr lang="nl-NL" sz="10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met het invullen van de tool </a:t>
          </a:r>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een bewuste keuze. Uit het onderzoek van Fredo Schotanus</a:t>
          </a:r>
          <a:r>
            <a:rPr lang="nl-NL" sz="10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blijkt </a:t>
          </a:r>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dat bij</a:t>
          </a:r>
          <a:r>
            <a:rPr lang="nl-NL" sz="10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a:t>
          </a:r>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succesvolle inkoopsamenwerkingen de doelstellingen en het kennisniveau grotendeels gelijkwaardig zijn. </a:t>
          </a:r>
        </a:p>
        <a:p>
          <a:endPar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Voor het indelen van inkoopsamenwerkingsverbanden heeft NEVI,</a:t>
          </a:r>
          <a:r>
            <a:rPr lang="nl-NL" sz="10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onder leiding van Fredo Schotanus, </a:t>
          </a:r>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de snelweg-matrix ontwikkeld. In deze 3x3 matrix kunnen op basis van twee dimensies,</a:t>
          </a:r>
          <a:r>
            <a:rPr lang="nl-NL" sz="10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i</a:t>
          </a:r>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ntensiviteit en gezamenlijke activiteiten, inkoopsamenwerkingsverbanden gepositioneerd worden. Voor elke categorie kunnen vervolgens bijpassende voor- en nadelen, geschikte producten, kritische succesfactoren en andere kenmerken worden bepaald. </a:t>
          </a:r>
        </a:p>
        <a:p>
          <a:endPar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endParaRPr>
        </a:p>
        <a:p>
          <a:r>
            <a:rPr lang="nl-NL" sz="1000" u="none">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Voor alle vijf </a:t>
          </a:r>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categorieën is het uitwisselen van onder meer informatie en ervaringen nuttig. Per categorie verschillen de gezamenlijke voordelen en de mate van benutting hiervan. </a:t>
          </a:r>
          <a:r>
            <a:rPr lang="nl-NL" sz="1000" i="1">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Er is dus geen goede of foute uitkomst.</a:t>
          </a:r>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De uitkomsten van het model bieden handvatten om bewust te kiezen voor een samenwerkingsvorm en dient als start van een succesvolle inkoopsamenwerking. </a:t>
          </a:r>
        </a:p>
        <a:p>
          <a:endPar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endParaRPr>
        </a:p>
        <a:p>
          <a:r>
            <a:rPr lang="nl-NL" sz="1000" u="none">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Deze</a:t>
          </a:r>
          <a:r>
            <a:rPr lang="nl-NL" sz="1000" u="none"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tool maakt </a:t>
          </a:r>
          <a:r>
            <a:rPr lang="nl-NL" sz="1000" u="sng">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voor de start</a:t>
          </a: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van een inkoopsamenwerking, inzichtelijk of die samenwerking kans heeft van slagen. Het is bedoeld om bij potentiële samenwerkingen het eerste gesprek aan te gaan. Mogelijke samenwerkingen</a:t>
          </a:r>
          <a:r>
            <a:rPr lang="nl-NL" sz="100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zijn </a:t>
          </a: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a:t>
          </a:r>
        </a:p>
        <a:p>
          <a:pPr lvl="0"/>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1. Verschillende corporaties die alle inkoopactiviteiten</a:t>
          </a:r>
          <a:r>
            <a:rPr lang="nl-NL" sz="100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a:t>
          </a: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samen willen vormgeven</a:t>
          </a:r>
        </a:p>
        <a:p>
          <a:pPr lvl="0"/>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2. Verschillende corporaties die op basis van één project willen samenwerken</a:t>
          </a:r>
        </a:p>
        <a:p>
          <a:pPr marL="0" marR="0" lvl="0" indent="0" defTabSz="914400" eaLnBrk="1" fontAlgn="auto" latinLnBrk="0" hangingPunct="1">
            <a:lnSpc>
              <a:spcPct val="100000"/>
            </a:lnSpc>
            <a:spcBef>
              <a:spcPts val="0"/>
            </a:spcBef>
            <a:spcAft>
              <a:spcPts val="0"/>
            </a:spcAft>
            <a:buClrTx/>
            <a:buSzTx/>
            <a:buFontTx/>
            <a:buNone/>
            <a:tabLst/>
            <a:defRPr/>
          </a:pP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3. Corporaties die andere organisaties voor hen laten inkopen </a:t>
          </a:r>
        </a:p>
        <a:p>
          <a:pPr lvl="0"/>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4. Een corporatie die decentraal is georganiseerd en afdeling overstijgend gaat inkopen (intern)</a:t>
          </a:r>
        </a:p>
        <a:p>
          <a:pPr lvl="0"/>
          <a:endPar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U wordt verzocht de vragen zo veel als mogelijk naar waarheid in te vullen. Aan de hand van uw antwoorden wordt er bepaald welke samenwerkingsvorm het beste</a:t>
          </a:r>
          <a:r>
            <a:rPr lang="nl-NL" sz="10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bij uw organisatie past. </a:t>
          </a:r>
          <a:endPar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endParaRPr>
        </a:p>
        <a:p>
          <a:endParaRPr lang="nl-NL" sz="10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Mocht u vragen of feedback op de tool hebben, dat is welkom. Hiervoor kunt u contact opnemen met Gaby van der Peijl, adviseur inkoopsamenwerking (g.vanderpeijl@aedes.nl). </a:t>
          </a:r>
        </a:p>
        <a:p>
          <a:pPr marL="0" marR="0" lvl="0" indent="0" defTabSz="914400" eaLnBrk="1" fontAlgn="auto" latinLnBrk="0" hangingPunct="1">
            <a:lnSpc>
              <a:spcPct val="100000"/>
            </a:lnSpc>
            <a:spcBef>
              <a:spcPts val="0"/>
            </a:spcBef>
            <a:spcAft>
              <a:spcPts val="0"/>
            </a:spcAft>
            <a:buClrTx/>
            <a:buSzTx/>
            <a:buFontTx/>
            <a:buNone/>
            <a:tabLst/>
            <a:defRPr/>
          </a:pP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l-NL" sz="1000" b="1" i="1">
              <a:solidFill>
                <a:srgbClr val="00B050"/>
              </a:solidFill>
              <a:effectLst/>
              <a:latin typeface="Verdana" panose="020B0604030504040204" pitchFamily="34" charset="0"/>
              <a:ea typeface="Verdana" panose="020B0604030504040204" pitchFamily="34" charset="0"/>
              <a:cs typeface="Verdana" panose="020B0604030504040204" pitchFamily="34" charset="0"/>
            </a:rPr>
            <a:t>Alleen ga je sneller, samen kom je verder.</a:t>
          </a:r>
        </a:p>
        <a:p>
          <a:pPr marL="0" marR="0" lvl="0" indent="0" defTabSz="914400" eaLnBrk="1" fontAlgn="auto" latinLnBrk="0" hangingPunct="1">
            <a:lnSpc>
              <a:spcPct val="100000"/>
            </a:lnSpc>
            <a:spcBef>
              <a:spcPts val="0"/>
            </a:spcBef>
            <a:spcAft>
              <a:spcPts val="0"/>
            </a:spcAft>
            <a:buClrTx/>
            <a:buSzTx/>
            <a:buFontTx/>
            <a:buNone/>
            <a:tabLst/>
            <a:defRPr/>
          </a:pP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l-NL" sz="1000" i="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Tip: lees eerst de toelichting van tabblad 2 </a:t>
          </a:r>
          <a:r>
            <a:rPr lang="nl-NL" sz="10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a:t>
          </a:r>
        </a:p>
        <a:p>
          <a:endParaRPr lang="nl-NL" sz="1100"/>
        </a:p>
      </xdr:txBody>
    </xdr:sp>
    <xdr:clientData/>
  </xdr:twoCellAnchor>
  <xdr:twoCellAnchor editAs="oneCell">
    <xdr:from>
      <xdr:col>8</xdr:col>
      <xdr:colOff>352425</xdr:colOff>
      <xdr:row>3</xdr:row>
      <xdr:rowOff>190499</xdr:rowOff>
    </xdr:from>
    <xdr:to>
      <xdr:col>11</xdr:col>
      <xdr:colOff>157480</xdr:colOff>
      <xdr:row>7</xdr:row>
      <xdr:rowOff>147954</xdr:rowOff>
    </xdr:to>
    <xdr:pic>
      <xdr:nvPicPr>
        <xdr:cNvPr id="3" name="Afbeelding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9225" y="761999"/>
          <a:ext cx="1633855" cy="719455"/>
        </a:xfrm>
        <a:prstGeom prst="rect">
          <a:avLst/>
        </a:prstGeom>
      </xdr:spPr>
    </xdr:pic>
    <xdr:clientData/>
  </xdr:twoCellAnchor>
  <xdr:twoCellAnchor editAs="oneCell">
    <xdr:from>
      <xdr:col>14</xdr:col>
      <xdr:colOff>9524</xdr:colOff>
      <xdr:row>3</xdr:row>
      <xdr:rowOff>180975</xdr:rowOff>
    </xdr:from>
    <xdr:to>
      <xdr:col>24</xdr:col>
      <xdr:colOff>28575</xdr:colOff>
      <xdr:row>46</xdr:row>
      <xdr:rowOff>76200</xdr:rowOff>
    </xdr:to>
    <xdr:pic>
      <xdr:nvPicPr>
        <xdr:cNvPr id="5" name="Afbeelding 4"/>
        <xdr:cNvPicPr/>
      </xdr:nvPicPr>
      <xdr:blipFill rotWithShape="1">
        <a:blip xmlns:r="http://schemas.openxmlformats.org/officeDocument/2006/relationships" r:embed="rId2"/>
        <a:srcRect l="13785" t="33306" r="61797" b="20175"/>
        <a:stretch/>
      </xdr:blipFill>
      <xdr:spPr bwMode="auto">
        <a:xfrm>
          <a:off x="8543924" y="752475"/>
          <a:ext cx="6115051" cy="8086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7219950</xdr:colOff>
      <xdr:row>1</xdr:row>
      <xdr:rowOff>28574</xdr:rowOff>
    </xdr:from>
    <xdr:to>
      <xdr:col>2</xdr:col>
      <xdr:colOff>2600324</xdr:colOff>
      <xdr:row>1</xdr:row>
      <xdr:rowOff>1123949</xdr:rowOff>
    </xdr:to>
    <xdr:sp macro="" textlink="">
      <xdr:nvSpPr>
        <xdr:cNvPr id="2" name="Rechthoek 1">
          <a:extLst>
            <a:ext uri="{FF2B5EF4-FFF2-40B4-BE49-F238E27FC236}">
              <a16:creationId xmlns:a16="http://schemas.microsoft.com/office/drawing/2014/main" xmlns="" id="{00000000-0008-0000-0000-000002000000}"/>
            </a:ext>
          </a:extLst>
        </xdr:cNvPr>
        <xdr:cNvSpPr/>
      </xdr:nvSpPr>
      <xdr:spPr>
        <a:xfrm>
          <a:off x="7562850" y="190499"/>
          <a:ext cx="3076574" cy="1095375"/>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2</xdr:col>
      <xdr:colOff>423496</xdr:colOff>
      <xdr:row>1</xdr:row>
      <xdr:rowOff>208817</xdr:rowOff>
    </xdr:from>
    <xdr:to>
      <xdr:col>2</xdr:col>
      <xdr:colOff>2057351</xdr:colOff>
      <xdr:row>1</xdr:row>
      <xdr:rowOff>928272</xdr:rowOff>
    </xdr:to>
    <xdr:pic>
      <xdr:nvPicPr>
        <xdr:cNvPr id="6" name="Afbeelding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2596" y="370742"/>
          <a:ext cx="1633855" cy="719455"/>
        </a:xfrm>
        <a:prstGeom prst="rect">
          <a:avLst/>
        </a:prstGeom>
      </xdr:spPr>
    </xdr:pic>
    <xdr:clientData/>
  </xdr:twoCellAnchor>
  <xdr:twoCellAnchor>
    <xdr:from>
      <xdr:col>1</xdr:col>
      <xdr:colOff>95249</xdr:colOff>
      <xdr:row>10</xdr:row>
      <xdr:rowOff>1009650</xdr:rowOff>
    </xdr:from>
    <xdr:to>
      <xdr:col>1</xdr:col>
      <xdr:colOff>2327249</xdr:colOff>
      <xdr:row>10</xdr:row>
      <xdr:rowOff>2017650</xdr:rowOff>
    </xdr:to>
    <xdr:sp macro="" textlink="">
      <xdr:nvSpPr>
        <xdr:cNvPr id="3" name="Tekstvak 2"/>
        <xdr:cNvSpPr txBox="1"/>
      </xdr:nvSpPr>
      <xdr:spPr>
        <a:xfrm>
          <a:off x="438149" y="7305675"/>
          <a:ext cx="2232000" cy="10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Meeliften +</a:t>
          </a:r>
          <a:r>
            <a:rPr lang="nl-NL" sz="1100" baseline="0"/>
            <a:t> Meeliften	</a:t>
          </a:r>
          <a:endParaRPr lang="nl-NL" sz="1100"/>
        </a:p>
        <a:p>
          <a:r>
            <a:rPr lang="nl-NL" sz="1100"/>
            <a:t>Meeliften +</a:t>
          </a:r>
          <a:r>
            <a:rPr lang="nl-NL" sz="1100" baseline="0"/>
            <a:t> B</a:t>
          </a:r>
          <a:r>
            <a:rPr lang="nl-NL" sz="1100"/>
            <a:t>usreizen</a:t>
          </a:r>
        </a:p>
        <a:p>
          <a:r>
            <a:rPr lang="nl-NL" sz="1100"/>
            <a:t>Meeliften + Carpoolen</a:t>
          </a:r>
        </a:p>
        <a:p>
          <a:r>
            <a:rPr lang="nl-NL" sz="1100"/>
            <a:t>Meeliften + Konvooi</a:t>
          </a:r>
        </a:p>
        <a:p>
          <a:r>
            <a:rPr lang="nl-NL" sz="1100"/>
            <a:t>Meeliften + F1</a:t>
          </a:r>
        </a:p>
      </xdr:txBody>
    </xdr:sp>
    <xdr:clientData/>
  </xdr:twoCellAnchor>
  <xdr:twoCellAnchor>
    <xdr:from>
      <xdr:col>1</xdr:col>
      <xdr:colOff>114300</xdr:colOff>
      <xdr:row>11</xdr:row>
      <xdr:rowOff>1000125</xdr:rowOff>
    </xdr:from>
    <xdr:to>
      <xdr:col>1</xdr:col>
      <xdr:colOff>2346300</xdr:colOff>
      <xdr:row>11</xdr:row>
      <xdr:rowOff>2008125</xdr:rowOff>
    </xdr:to>
    <xdr:sp macro="" textlink="">
      <xdr:nvSpPr>
        <xdr:cNvPr id="5" name="Tekstvak 4"/>
        <xdr:cNvSpPr txBox="1"/>
      </xdr:nvSpPr>
      <xdr:spPr>
        <a:xfrm>
          <a:off x="457200" y="9277350"/>
          <a:ext cx="2232000" cy="10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Busreizen +</a:t>
          </a:r>
          <a:r>
            <a:rPr lang="nl-NL" sz="1100" baseline="0">
              <a:solidFill>
                <a:schemeClr val="dk1"/>
              </a:solidFill>
              <a:effectLst/>
              <a:latin typeface="+mn-lt"/>
              <a:ea typeface="+mn-ea"/>
              <a:cs typeface="+mn-cs"/>
            </a:rPr>
            <a:t> Busreizen	</a:t>
          </a:r>
          <a:endParaRPr lang="nl-NL">
            <a:effectLst/>
          </a:endParaRPr>
        </a:p>
        <a:p>
          <a:r>
            <a:rPr lang="nl-NL" sz="1100">
              <a:solidFill>
                <a:schemeClr val="dk1"/>
              </a:solidFill>
              <a:effectLst/>
              <a:latin typeface="+mn-lt"/>
              <a:ea typeface="+mn-ea"/>
              <a:cs typeface="+mn-cs"/>
            </a:rPr>
            <a:t>Busreizen +</a:t>
          </a:r>
          <a:r>
            <a:rPr lang="nl-NL" sz="1100" baseline="0">
              <a:solidFill>
                <a:schemeClr val="dk1"/>
              </a:solidFill>
              <a:effectLst/>
              <a:latin typeface="+mn-lt"/>
              <a:ea typeface="+mn-ea"/>
              <a:cs typeface="+mn-cs"/>
            </a:rPr>
            <a:t> Meeliften</a:t>
          </a:r>
          <a:endParaRPr lang="nl-NL">
            <a:effectLst/>
          </a:endParaRPr>
        </a:p>
        <a:p>
          <a:r>
            <a:rPr lang="nl-NL" sz="1100">
              <a:solidFill>
                <a:schemeClr val="dk1"/>
              </a:solidFill>
              <a:effectLst/>
              <a:latin typeface="+mn-lt"/>
              <a:ea typeface="+mn-ea"/>
              <a:cs typeface="+mn-cs"/>
            </a:rPr>
            <a:t>Busreizen + Carpoolen</a:t>
          </a:r>
          <a:endParaRPr lang="nl-NL">
            <a:effectLst/>
          </a:endParaRPr>
        </a:p>
        <a:p>
          <a:r>
            <a:rPr lang="nl-NL" sz="1100">
              <a:solidFill>
                <a:schemeClr val="dk1"/>
              </a:solidFill>
              <a:effectLst/>
              <a:latin typeface="+mn-lt"/>
              <a:ea typeface="+mn-ea"/>
              <a:cs typeface="+mn-cs"/>
            </a:rPr>
            <a:t>Busreizen + Konvooi</a:t>
          </a:r>
          <a:endParaRPr lang="nl-NL">
            <a:effectLst/>
          </a:endParaRPr>
        </a:p>
        <a:p>
          <a:r>
            <a:rPr lang="nl-NL" sz="1100">
              <a:solidFill>
                <a:schemeClr val="dk1"/>
              </a:solidFill>
              <a:effectLst/>
              <a:latin typeface="+mn-lt"/>
              <a:ea typeface="+mn-ea"/>
              <a:cs typeface="+mn-cs"/>
            </a:rPr>
            <a:t>Busreizen + F1</a:t>
          </a:r>
          <a:endParaRPr lang="nl-NL">
            <a:effectLst/>
          </a:endParaRPr>
        </a:p>
        <a:p>
          <a:endParaRPr lang="nl-NL" sz="1100"/>
        </a:p>
      </xdr:txBody>
    </xdr:sp>
    <xdr:clientData/>
  </xdr:twoCellAnchor>
  <xdr:twoCellAnchor>
    <xdr:from>
      <xdr:col>1</xdr:col>
      <xdr:colOff>123825</xdr:colOff>
      <xdr:row>12</xdr:row>
      <xdr:rowOff>1238249</xdr:rowOff>
    </xdr:from>
    <xdr:to>
      <xdr:col>1</xdr:col>
      <xdr:colOff>2355825</xdr:colOff>
      <xdr:row>12</xdr:row>
      <xdr:rowOff>2246249</xdr:rowOff>
    </xdr:to>
    <xdr:sp macro="" textlink="">
      <xdr:nvSpPr>
        <xdr:cNvPr id="12" name="Tekstvak 11"/>
        <xdr:cNvSpPr txBox="1"/>
      </xdr:nvSpPr>
      <xdr:spPr>
        <a:xfrm>
          <a:off x="466725" y="11763374"/>
          <a:ext cx="2232000" cy="10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Carpoolen</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a:t>
          </a:r>
          <a:r>
            <a:rPr lang="nl-NL" sz="1100" baseline="0">
              <a:solidFill>
                <a:schemeClr val="dk1"/>
              </a:solidFill>
              <a:effectLst/>
              <a:latin typeface="+mn-lt"/>
              <a:ea typeface="+mn-ea"/>
              <a:cs typeface="+mn-cs"/>
            </a:rPr>
            <a:t> Carpoolen	</a:t>
          </a:r>
          <a:endParaRPr lang="nl-NL">
            <a:effectLst/>
          </a:endParaRPr>
        </a:p>
        <a:p>
          <a:r>
            <a:rPr lang="nl-NL" sz="1100">
              <a:solidFill>
                <a:schemeClr val="dk1"/>
              </a:solidFill>
              <a:effectLst/>
              <a:latin typeface="+mn-lt"/>
              <a:ea typeface="+mn-ea"/>
              <a:cs typeface="+mn-cs"/>
            </a:rPr>
            <a:t>Carpoolen +</a:t>
          </a:r>
          <a:r>
            <a:rPr lang="nl-NL" sz="1100" baseline="0">
              <a:solidFill>
                <a:schemeClr val="dk1"/>
              </a:solidFill>
              <a:effectLst/>
              <a:latin typeface="+mn-lt"/>
              <a:ea typeface="+mn-ea"/>
              <a:cs typeface="+mn-cs"/>
            </a:rPr>
            <a:t> Meeliften</a:t>
          </a:r>
          <a:endParaRPr lang="nl-NL">
            <a:effectLst/>
          </a:endParaRPr>
        </a:p>
        <a:p>
          <a:r>
            <a:rPr lang="nl-NL" sz="1100">
              <a:solidFill>
                <a:schemeClr val="dk1"/>
              </a:solidFill>
              <a:effectLst/>
              <a:latin typeface="+mn-lt"/>
              <a:ea typeface="+mn-ea"/>
              <a:cs typeface="+mn-cs"/>
            </a:rPr>
            <a:t>Carpoolen + Busreizen </a:t>
          </a:r>
          <a:endParaRPr lang="nl-NL">
            <a:effectLst/>
          </a:endParaRPr>
        </a:p>
        <a:p>
          <a:r>
            <a:rPr lang="nl-NL" sz="1100">
              <a:solidFill>
                <a:schemeClr val="dk1"/>
              </a:solidFill>
              <a:effectLst/>
              <a:latin typeface="+mn-lt"/>
              <a:ea typeface="+mn-ea"/>
              <a:cs typeface="+mn-cs"/>
            </a:rPr>
            <a:t>Carpoolen + Konvooi</a:t>
          </a:r>
          <a:endParaRPr lang="nl-NL">
            <a:effectLst/>
          </a:endParaRPr>
        </a:p>
        <a:p>
          <a:r>
            <a:rPr lang="nl-NL" sz="1100">
              <a:solidFill>
                <a:schemeClr val="dk1"/>
              </a:solidFill>
              <a:effectLst/>
              <a:latin typeface="+mn-lt"/>
              <a:ea typeface="+mn-ea"/>
              <a:cs typeface="+mn-cs"/>
            </a:rPr>
            <a:t>Carpoolen + F1</a:t>
          </a:r>
          <a:endParaRPr lang="nl-NL">
            <a:effectLst/>
          </a:endParaRPr>
        </a:p>
        <a:p>
          <a:endParaRPr lang="nl-NL" sz="1100"/>
        </a:p>
      </xdr:txBody>
    </xdr:sp>
    <xdr:clientData/>
  </xdr:twoCellAnchor>
  <xdr:twoCellAnchor>
    <xdr:from>
      <xdr:col>1</xdr:col>
      <xdr:colOff>95250</xdr:colOff>
      <xdr:row>13</xdr:row>
      <xdr:rowOff>1390649</xdr:rowOff>
    </xdr:from>
    <xdr:to>
      <xdr:col>1</xdr:col>
      <xdr:colOff>2327250</xdr:colOff>
      <xdr:row>13</xdr:row>
      <xdr:rowOff>2398649</xdr:rowOff>
    </xdr:to>
    <xdr:sp macro="" textlink="">
      <xdr:nvSpPr>
        <xdr:cNvPr id="13" name="Tekstvak 12"/>
        <xdr:cNvSpPr txBox="1"/>
      </xdr:nvSpPr>
      <xdr:spPr>
        <a:xfrm>
          <a:off x="438150" y="14373224"/>
          <a:ext cx="2232000" cy="10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Konvooi +</a:t>
          </a:r>
          <a:r>
            <a:rPr lang="nl-NL" sz="1100" baseline="0">
              <a:solidFill>
                <a:schemeClr val="dk1"/>
              </a:solidFill>
              <a:effectLst/>
              <a:latin typeface="+mn-lt"/>
              <a:ea typeface="+mn-ea"/>
              <a:cs typeface="+mn-cs"/>
            </a:rPr>
            <a:t> Konvooi	</a:t>
          </a:r>
          <a:endParaRPr lang="nl-NL">
            <a:effectLst/>
          </a:endParaRPr>
        </a:p>
        <a:p>
          <a:r>
            <a:rPr lang="nl-NL" sz="1100" baseline="0">
              <a:solidFill>
                <a:schemeClr val="dk1"/>
              </a:solidFill>
              <a:effectLst/>
              <a:latin typeface="+mn-lt"/>
              <a:ea typeface="+mn-ea"/>
              <a:cs typeface="+mn-cs"/>
            </a:rPr>
            <a:t>Konvooi</a:t>
          </a:r>
          <a:r>
            <a:rPr lang="nl-NL" sz="1100">
              <a:solidFill>
                <a:schemeClr val="dk1"/>
              </a:solidFill>
              <a:effectLst/>
              <a:latin typeface="+mn-lt"/>
              <a:ea typeface="+mn-ea"/>
              <a:cs typeface="+mn-cs"/>
            </a:rPr>
            <a:t> +</a:t>
          </a:r>
          <a:r>
            <a:rPr lang="nl-NL" sz="1100" baseline="0">
              <a:solidFill>
                <a:schemeClr val="dk1"/>
              </a:solidFill>
              <a:effectLst/>
              <a:latin typeface="+mn-lt"/>
              <a:ea typeface="+mn-ea"/>
              <a:cs typeface="+mn-cs"/>
            </a:rPr>
            <a:t> Meeliften</a:t>
          </a:r>
          <a:endParaRPr lang="nl-NL">
            <a:effectLst/>
          </a:endParaRPr>
        </a:p>
        <a:p>
          <a:r>
            <a:rPr lang="nl-NL" sz="1100" baseline="0">
              <a:solidFill>
                <a:schemeClr val="dk1"/>
              </a:solidFill>
              <a:effectLst/>
              <a:latin typeface="+mn-lt"/>
              <a:ea typeface="+mn-ea"/>
              <a:cs typeface="+mn-cs"/>
            </a:rPr>
            <a:t>Konvooi</a:t>
          </a:r>
          <a:r>
            <a:rPr lang="nl-NL" sz="1100">
              <a:solidFill>
                <a:schemeClr val="dk1"/>
              </a:solidFill>
              <a:effectLst/>
              <a:latin typeface="+mn-lt"/>
              <a:ea typeface="+mn-ea"/>
              <a:cs typeface="+mn-cs"/>
            </a:rPr>
            <a:t> + Busreizen </a:t>
          </a:r>
          <a:endParaRPr lang="nl-NL">
            <a:effectLst/>
          </a:endParaRPr>
        </a:p>
        <a:p>
          <a:r>
            <a:rPr lang="nl-NL" sz="1100" baseline="0">
              <a:solidFill>
                <a:schemeClr val="dk1"/>
              </a:solidFill>
              <a:effectLst/>
              <a:latin typeface="+mn-lt"/>
              <a:ea typeface="+mn-ea"/>
              <a:cs typeface="+mn-cs"/>
            </a:rPr>
            <a:t>Konvooi + </a:t>
          </a:r>
          <a:r>
            <a:rPr lang="nl-NL" sz="1100">
              <a:solidFill>
                <a:schemeClr val="dk1"/>
              </a:solidFill>
              <a:effectLst/>
              <a:latin typeface="+mn-lt"/>
              <a:ea typeface="+mn-ea"/>
              <a:cs typeface="+mn-cs"/>
            </a:rPr>
            <a:t>Carpoolen </a:t>
          </a:r>
        </a:p>
        <a:p>
          <a:r>
            <a:rPr lang="nl-NL" sz="1100" baseline="0">
              <a:solidFill>
                <a:schemeClr val="dk1"/>
              </a:solidFill>
              <a:effectLst/>
              <a:latin typeface="+mn-lt"/>
              <a:ea typeface="+mn-ea"/>
              <a:cs typeface="+mn-cs"/>
            </a:rPr>
            <a:t>Konvooi</a:t>
          </a:r>
          <a:r>
            <a:rPr lang="nl-NL" sz="1100">
              <a:solidFill>
                <a:schemeClr val="dk1"/>
              </a:solidFill>
              <a:effectLst/>
              <a:latin typeface="+mn-lt"/>
              <a:ea typeface="+mn-ea"/>
              <a:cs typeface="+mn-cs"/>
            </a:rPr>
            <a:t> + F1</a:t>
          </a:r>
          <a:endParaRPr lang="nl-NL">
            <a:effectLst/>
          </a:endParaRPr>
        </a:p>
        <a:p>
          <a:endParaRPr lang="nl-NL" sz="1100"/>
        </a:p>
      </xdr:txBody>
    </xdr:sp>
    <xdr:clientData/>
  </xdr:twoCellAnchor>
  <xdr:twoCellAnchor>
    <xdr:from>
      <xdr:col>1</xdr:col>
      <xdr:colOff>123825</xdr:colOff>
      <xdr:row>14</xdr:row>
      <xdr:rowOff>1238250</xdr:rowOff>
    </xdr:from>
    <xdr:to>
      <xdr:col>1</xdr:col>
      <xdr:colOff>2355825</xdr:colOff>
      <xdr:row>14</xdr:row>
      <xdr:rowOff>2246250</xdr:rowOff>
    </xdr:to>
    <xdr:sp macro="" textlink="">
      <xdr:nvSpPr>
        <xdr:cNvPr id="14" name="Tekstvak 13"/>
        <xdr:cNvSpPr txBox="1"/>
      </xdr:nvSpPr>
      <xdr:spPr>
        <a:xfrm>
          <a:off x="466725" y="16773525"/>
          <a:ext cx="2232000" cy="10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F1 +</a:t>
          </a:r>
          <a:r>
            <a:rPr lang="nl-NL" sz="1100" baseline="0">
              <a:solidFill>
                <a:schemeClr val="dk1"/>
              </a:solidFill>
              <a:effectLst/>
              <a:latin typeface="+mn-lt"/>
              <a:ea typeface="+mn-ea"/>
              <a:cs typeface="+mn-cs"/>
            </a:rPr>
            <a:t> F1	</a:t>
          </a:r>
          <a:endParaRPr lang="nl-NL">
            <a:effectLst/>
          </a:endParaRPr>
        </a:p>
        <a:p>
          <a:r>
            <a:rPr lang="nl-NL" sz="1100" baseline="0">
              <a:solidFill>
                <a:schemeClr val="dk1"/>
              </a:solidFill>
              <a:effectLst/>
              <a:latin typeface="+mn-lt"/>
              <a:ea typeface="+mn-ea"/>
              <a:cs typeface="+mn-cs"/>
            </a:rPr>
            <a:t>F1 </a:t>
          </a:r>
          <a:r>
            <a:rPr lang="nl-NL" sz="1100">
              <a:solidFill>
                <a:schemeClr val="dk1"/>
              </a:solidFill>
              <a:effectLst/>
              <a:latin typeface="+mn-lt"/>
              <a:ea typeface="+mn-ea"/>
              <a:cs typeface="+mn-cs"/>
            </a:rPr>
            <a:t>+</a:t>
          </a:r>
          <a:r>
            <a:rPr lang="nl-NL" sz="1100" baseline="0">
              <a:solidFill>
                <a:schemeClr val="dk1"/>
              </a:solidFill>
              <a:effectLst/>
              <a:latin typeface="+mn-lt"/>
              <a:ea typeface="+mn-ea"/>
              <a:cs typeface="+mn-cs"/>
            </a:rPr>
            <a:t> Meeliften</a:t>
          </a:r>
          <a:endParaRPr lang="nl-NL">
            <a:effectLst/>
          </a:endParaRPr>
        </a:p>
        <a:p>
          <a:r>
            <a:rPr lang="nl-NL" sz="1100" baseline="0">
              <a:solidFill>
                <a:schemeClr val="dk1"/>
              </a:solidFill>
              <a:effectLst/>
              <a:latin typeface="+mn-lt"/>
              <a:ea typeface="+mn-ea"/>
              <a:cs typeface="+mn-cs"/>
            </a:rPr>
            <a:t>F1 </a:t>
          </a:r>
          <a:r>
            <a:rPr lang="nl-NL" sz="1100">
              <a:solidFill>
                <a:schemeClr val="dk1"/>
              </a:solidFill>
              <a:effectLst/>
              <a:latin typeface="+mn-lt"/>
              <a:ea typeface="+mn-ea"/>
              <a:cs typeface="+mn-cs"/>
            </a:rPr>
            <a:t>+ Busreizen </a:t>
          </a:r>
          <a:endParaRPr lang="nl-NL">
            <a:effectLst/>
          </a:endParaRPr>
        </a:p>
        <a:p>
          <a:r>
            <a:rPr lang="nl-NL" sz="1100" baseline="0">
              <a:solidFill>
                <a:schemeClr val="dk1"/>
              </a:solidFill>
              <a:effectLst/>
              <a:latin typeface="+mn-lt"/>
              <a:ea typeface="+mn-ea"/>
              <a:cs typeface="+mn-cs"/>
            </a:rPr>
            <a:t>F1 + </a:t>
          </a:r>
          <a:r>
            <a:rPr lang="nl-NL" sz="1100">
              <a:solidFill>
                <a:schemeClr val="dk1"/>
              </a:solidFill>
              <a:effectLst/>
              <a:latin typeface="+mn-lt"/>
              <a:ea typeface="+mn-ea"/>
              <a:cs typeface="+mn-cs"/>
            </a:rPr>
            <a:t>Carpoolen </a:t>
          </a:r>
          <a:endParaRPr lang="nl-NL">
            <a:effectLst/>
          </a:endParaRPr>
        </a:p>
        <a:p>
          <a:r>
            <a:rPr lang="nl-NL" sz="1100" baseline="0">
              <a:solidFill>
                <a:schemeClr val="dk1"/>
              </a:solidFill>
              <a:effectLst/>
              <a:latin typeface="+mn-lt"/>
              <a:ea typeface="+mn-ea"/>
              <a:cs typeface="+mn-cs"/>
            </a:rPr>
            <a:t>F1 + Konvooi</a:t>
          </a:r>
          <a:endParaRPr lang="nl-NL">
            <a:effectLst/>
          </a:endParaRPr>
        </a:p>
        <a:p>
          <a:endParaRPr lang="nl-NL" sz="1100"/>
        </a:p>
      </xdr:txBody>
    </xdr:sp>
    <xdr:clientData/>
  </xdr:twoCellAnchor>
  <xdr:twoCellAnchor>
    <xdr:from>
      <xdr:col>1</xdr:col>
      <xdr:colOff>1733550</xdr:colOff>
      <xdr:row>10</xdr:row>
      <xdr:rowOff>1028700</xdr:rowOff>
    </xdr:from>
    <xdr:to>
      <xdr:col>1</xdr:col>
      <xdr:colOff>2076450</xdr:colOff>
      <xdr:row>10</xdr:row>
      <xdr:rowOff>2009775</xdr:rowOff>
    </xdr:to>
    <xdr:sp macro="" textlink="">
      <xdr:nvSpPr>
        <xdr:cNvPr id="9" name="Tekstvak 8"/>
        <xdr:cNvSpPr txBox="1"/>
      </xdr:nvSpPr>
      <xdr:spPr>
        <a:xfrm>
          <a:off x="2076450" y="7324725"/>
          <a:ext cx="34290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ln w="25400">
                <a:solidFill>
                  <a:srgbClr val="00B050"/>
                </a:solidFill>
              </a:ln>
              <a:solidFill>
                <a:srgbClr val="00B050"/>
              </a:solidFill>
              <a:effectLst>
                <a:outerShdw blurRad="50800" dist="50800" dir="5400000" algn="ctr" rotWithShape="0">
                  <a:srgbClr val="000000">
                    <a:alpha val="99000"/>
                  </a:srgbClr>
                </a:outerShdw>
              </a:effectLst>
            </a:rPr>
            <a:t>⃝</a:t>
          </a:r>
          <a:r>
            <a:rPr lang="nl-NL" sz="1100">
              <a:ln w="25400">
                <a:solidFill>
                  <a:srgbClr val="92D050"/>
                </a:solidFill>
              </a:ln>
              <a:solidFill>
                <a:schemeClr val="dk1"/>
              </a:solidFill>
              <a:effectLst>
                <a:outerShdw blurRad="50800" dist="50800" dir="5400000" algn="ctr" rotWithShape="0">
                  <a:srgbClr val="000000">
                    <a:alpha val="99000"/>
                  </a:srgbClr>
                </a:outerShdw>
              </a:effectLst>
            </a:rPr>
            <a:t>⃝</a:t>
          </a:r>
          <a:r>
            <a:rPr lang="nl-NL" sz="1100">
              <a:ln w="25400">
                <a:solidFill>
                  <a:srgbClr val="FFFF00"/>
                </a:solidFill>
              </a:ln>
              <a:solidFill>
                <a:schemeClr val="dk1"/>
              </a:solidFill>
              <a:effectLst>
                <a:outerShdw blurRad="50800" dist="50800" dir="5400000" algn="ctr" rotWithShape="0">
                  <a:srgbClr val="000000">
                    <a:alpha val="99000"/>
                  </a:srgbClr>
                </a:outerShdw>
              </a:effectLst>
            </a:rPr>
            <a:t>⃝</a:t>
          </a:r>
          <a:r>
            <a:rPr lang="nl-NL" sz="1100">
              <a:ln w="25400">
                <a:solidFill>
                  <a:srgbClr val="FF0000"/>
                </a:solidFill>
              </a:ln>
              <a:solidFill>
                <a:schemeClr val="dk1"/>
              </a:solidFill>
              <a:effectLst>
                <a:outerShdw blurRad="50800" dist="50800" dir="5400000" algn="ctr" rotWithShape="0">
                  <a:srgbClr val="000000">
                    <a:alpha val="99000"/>
                  </a:srgbClr>
                </a:outerShdw>
              </a:effectLst>
            </a:rPr>
            <a:t>⃝</a:t>
          </a:r>
          <a:r>
            <a:rPr lang="nl-NL" sz="1100">
              <a:ln w="25400" cmpd="sng">
                <a:solidFill>
                  <a:srgbClr val="FF0000"/>
                </a:solidFill>
              </a:ln>
              <a:solidFill>
                <a:schemeClr val="dk1"/>
              </a:solidFill>
              <a:effectLst>
                <a:outerShdw blurRad="50800" dist="50800" dir="5400000" algn="ctr" rotWithShape="0">
                  <a:srgbClr val="000000">
                    <a:alpha val="99000"/>
                  </a:srgbClr>
                </a:outerShdw>
              </a:effectLst>
            </a:rPr>
            <a:t>⃝</a:t>
          </a:r>
        </a:p>
      </xdr:txBody>
    </xdr:sp>
    <xdr:clientData/>
  </xdr:twoCellAnchor>
  <xdr:twoCellAnchor>
    <xdr:from>
      <xdr:col>1</xdr:col>
      <xdr:colOff>1790699</xdr:colOff>
      <xdr:row>11</xdr:row>
      <xdr:rowOff>1038225</xdr:rowOff>
    </xdr:from>
    <xdr:to>
      <xdr:col>1</xdr:col>
      <xdr:colOff>2132699</xdr:colOff>
      <xdr:row>11</xdr:row>
      <xdr:rowOff>1992225</xdr:rowOff>
    </xdr:to>
    <xdr:sp macro="" textlink="">
      <xdr:nvSpPr>
        <xdr:cNvPr id="15" name="Tekstvak 14"/>
        <xdr:cNvSpPr txBox="1"/>
      </xdr:nvSpPr>
      <xdr:spPr>
        <a:xfrm>
          <a:off x="2133599" y="9315450"/>
          <a:ext cx="342000" cy="954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w="25400">
                <a:solidFill>
                  <a:srgbClr val="00B050"/>
                </a:solidFill>
              </a:ln>
              <a:solidFill>
                <a:srgbClr val="00B050"/>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a:solidFill>
                  <a:srgbClr val="92D05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a:solidFill>
                  <a:srgbClr val="FFFF0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a:solidFill>
                  <a:srgbClr val="FF000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cmpd="sng">
                <a:solidFill>
                  <a:srgbClr val="FF000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p>
        <a:p>
          <a:endParaRPr lang="nl-NL" sz="1100"/>
        </a:p>
      </xdr:txBody>
    </xdr:sp>
    <xdr:clientData/>
  </xdr:twoCellAnchor>
  <xdr:twoCellAnchor>
    <xdr:from>
      <xdr:col>1</xdr:col>
      <xdr:colOff>1685925</xdr:colOff>
      <xdr:row>14</xdr:row>
      <xdr:rowOff>1266824</xdr:rowOff>
    </xdr:from>
    <xdr:to>
      <xdr:col>1</xdr:col>
      <xdr:colOff>2027925</xdr:colOff>
      <xdr:row>14</xdr:row>
      <xdr:rowOff>2230349</xdr:rowOff>
    </xdr:to>
    <xdr:sp macro="" textlink="">
      <xdr:nvSpPr>
        <xdr:cNvPr id="16" name="Tekstvak 15"/>
        <xdr:cNvSpPr txBox="1"/>
      </xdr:nvSpPr>
      <xdr:spPr>
        <a:xfrm>
          <a:off x="2028825" y="16802099"/>
          <a:ext cx="342000" cy="9635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w="25400">
                <a:solidFill>
                  <a:srgbClr val="00B050"/>
                </a:solidFill>
              </a:ln>
              <a:solidFill>
                <a:srgbClr val="00B050"/>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a:solidFill>
                  <a:srgbClr val="FF000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a:solidFill>
                  <a:srgbClr val="FFC00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cmpd="sng">
                <a:solidFill>
                  <a:srgbClr val="00B05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p>
        <a:p>
          <a:endParaRPr lang="nl-NL" sz="1100"/>
        </a:p>
      </xdr:txBody>
    </xdr:sp>
    <xdr:clientData/>
  </xdr:twoCellAnchor>
  <xdr:twoCellAnchor>
    <xdr:from>
      <xdr:col>1</xdr:col>
      <xdr:colOff>1762124</xdr:colOff>
      <xdr:row>12</xdr:row>
      <xdr:rowOff>1276350</xdr:rowOff>
    </xdr:from>
    <xdr:to>
      <xdr:col>1</xdr:col>
      <xdr:colOff>2104124</xdr:colOff>
      <xdr:row>12</xdr:row>
      <xdr:rowOff>2228850</xdr:rowOff>
    </xdr:to>
    <xdr:sp macro="" textlink="">
      <xdr:nvSpPr>
        <xdr:cNvPr id="17" name="Tekstvak 16"/>
        <xdr:cNvSpPr txBox="1"/>
      </xdr:nvSpPr>
      <xdr:spPr>
        <a:xfrm>
          <a:off x="2105024" y="11801475"/>
          <a:ext cx="342000" cy="95250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w="25400">
                <a:solidFill>
                  <a:srgbClr val="00B050"/>
                </a:solidFill>
              </a:ln>
              <a:solidFill>
                <a:srgbClr val="00B050"/>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a:solidFill>
                  <a:srgbClr val="FFFF0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a:solidFill>
                  <a:srgbClr val="92D05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cmpd="sng">
                <a:solidFill>
                  <a:srgbClr val="FFC00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p>
        <a:p>
          <a:endParaRPr lang="nl-NL" sz="1100"/>
        </a:p>
      </xdr:txBody>
    </xdr:sp>
    <xdr:clientData/>
  </xdr:twoCellAnchor>
  <xdr:twoCellAnchor>
    <xdr:from>
      <xdr:col>1</xdr:col>
      <xdr:colOff>1733550</xdr:colOff>
      <xdr:row>13</xdr:row>
      <xdr:rowOff>1419225</xdr:rowOff>
    </xdr:from>
    <xdr:to>
      <xdr:col>1</xdr:col>
      <xdr:colOff>2075550</xdr:colOff>
      <xdr:row>13</xdr:row>
      <xdr:rowOff>2390775</xdr:rowOff>
    </xdr:to>
    <xdr:sp macro="" textlink="">
      <xdr:nvSpPr>
        <xdr:cNvPr id="18" name="Tekstvak 17"/>
        <xdr:cNvSpPr txBox="1"/>
      </xdr:nvSpPr>
      <xdr:spPr>
        <a:xfrm>
          <a:off x="2076450" y="14401800"/>
          <a:ext cx="342000" cy="9715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w="25400">
                <a:solidFill>
                  <a:srgbClr val="00B050"/>
                </a:solidFill>
              </a:ln>
              <a:solidFill>
                <a:srgbClr val="00B050"/>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a:solidFill>
                  <a:srgbClr val="FF000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a:solidFill>
                  <a:srgbClr val="92D050">
                    <a:alpha val="99000"/>
                  </a:srgbClr>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r>
            <a:rPr kumimoji="0" lang="nl-NL" sz="1100" b="0" i="0" u="none" strike="noStrike" kern="0" cap="none" spc="0" normalizeH="0" baseline="0" noProof="0">
              <a:ln w="25400" cmpd="sng">
                <a:solidFill>
                  <a:srgbClr val="00B050"/>
                </a:solidFill>
              </a:ln>
              <a:solidFill>
                <a:prstClr val="black"/>
              </a:solidFill>
              <a:effectLst>
                <a:outerShdw blurRad="50800" dist="50800" dir="5400000" algn="ctr" rotWithShape="0">
                  <a:srgbClr val="000000">
                    <a:alpha val="99000"/>
                  </a:srgbClr>
                </a:outerShdw>
              </a:effectLst>
              <a:uLnTx/>
              <a:uFillTx/>
              <a:latin typeface="+mn-lt"/>
              <a:ea typeface="+mn-ea"/>
              <a:cs typeface="+mn-cs"/>
            </a:rPr>
            <a:t>⃝</a:t>
          </a:r>
        </a:p>
        <a:p>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100852</xdr:colOff>
      <xdr:row>1</xdr:row>
      <xdr:rowOff>349879</xdr:rowOff>
    </xdr:from>
    <xdr:to>
      <xdr:col>5</xdr:col>
      <xdr:colOff>717176</xdr:colOff>
      <xdr:row>1</xdr:row>
      <xdr:rowOff>965642</xdr:rowOff>
    </xdr:to>
    <xdr:sp macro="" textlink="">
      <xdr:nvSpPr>
        <xdr:cNvPr id="2" name="PIJL-OMLAAG 1">
          <a:extLst>
            <a:ext uri="{FF2B5EF4-FFF2-40B4-BE49-F238E27FC236}">
              <a16:creationId xmlns:a16="http://schemas.microsoft.com/office/drawing/2014/main" xmlns="" id="{00000000-0008-0000-0100-000002000000}"/>
            </a:ext>
          </a:extLst>
        </xdr:cNvPr>
        <xdr:cNvSpPr/>
      </xdr:nvSpPr>
      <xdr:spPr>
        <a:xfrm>
          <a:off x="10278995" y="540379"/>
          <a:ext cx="616324" cy="615763"/>
        </a:xfrm>
        <a:prstGeom prst="down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ln>
              <a:solidFill>
                <a:schemeClr val="bg1"/>
              </a:solidFill>
            </a:ln>
          </a:endParaRPr>
        </a:p>
      </xdr:txBody>
    </xdr:sp>
    <xdr:clientData/>
  </xdr:twoCellAnchor>
  <xdr:twoCellAnchor editAs="oneCell">
    <xdr:from>
      <xdr:col>2</xdr:col>
      <xdr:colOff>898071</xdr:colOff>
      <xdr:row>1</xdr:row>
      <xdr:rowOff>0</xdr:rowOff>
    </xdr:from>
    <xdr:to>
      <xdr:col>2</xdr:col>
      <xdr:colOff>3430451</xdr:colOff>
      <xdr:row>1</xdr:row>
      <xdr:rowOff>1115060</xdr:rowOff>
    </xdr:to>
    <xdr:pic>
      <xdr:nvPicPr>
        <xdr:cNvPr id="4" name="Afbeelding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5142" y="176893"/>
          <a:ext cx="2532380" cy="11150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6</xdr:row>
      <xdr:rowOff>9523</xdr:rowOff>
    </xdr:from>
    <xdr:to>
      <xdr:col>6</xdr:col>
      <xdr:colOff>571050</xdr:colOff>
      <xdr:row>28</xdr:row>
      <xdr:rowOff>102523</xdr:rowOff>
    </xdr:to>
    <xdr:sp macro="" textlink="">
      <xdr:nvSpPr>
        <xdr:cNvPr id="2" name="Tekstvak 1"/>
        <xdr:cNvSpPr txBox="1"/>
      </xdr:nvSpPr>
      <xdr:spPr>
        <a:xfrm>
          <a:off x="628650" y="1152523"/>
          <a:ext cx="3600000" cy="428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Waarom wel</a:t>
          </a:r>
          <a:r>
            <a:rPr lang="nl-NL" sz="1100" b="1"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samen inkopen? </a:t>
          </a:r>
        </a:p>
        <a:p>
          <a:endParaRPr lang="nl-NL" sz="1100" baseline="0">
            <a:latin typeface="Verdana" panose="020B0604030504040204" pitchFamily="34" charset="0"/>
            <a:ea typeface="Verdana" panose="020B0604030504040204" pitchFamily="34" charset="0"/>
            <a:cs typeface="Verdana" panose="020B0604030504040204" pitchFamily="34" charset="0"/>
          </a:endParaRPr>
        </a:p>
        <a:p>
          <a:pPr marL="171450" indent="-171450">
            <a:buFont typeface="Arial" panose="020B0604020202020204" pitchFamily="34" charset="0"/>
            <a:buChar char="•"/>
          </a:pPr>
          <a:r>
            <a:rPr lang="nl-NL" sz="11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Het bundelen van volumes leidt tot kortingen en betere inkoopvoorwaarden;</a:t>
          </a:r>
        </a:p>
        <a:p>
          <a:pPr marL="171450" indent="-171450">
            <a:buFont typeface="Arial" panose="020B0604020202020204" pitchFamily="34" charset="0"/>
            <a:buChar char="•"/>
          </a:pPr>
          <a:r>
            <a:rPr lang="nl-NL" sz="11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Het delen van hulpmiddelen en capaciteit leidt tot kostenbesparingen;</a:t>
          </a:r>
        </a:p>
        <a:p>
          <a:pPr marL="171450" indent="-171450">
            <a:buFont typeface="Arial" panose="020B0604020202020204" pitchFamily="34" charset="0"/>
            <a:buChar char="•"/>
          </a:pPr>
          <a:r>
            <a:rPr lang="nl-NL" sz="11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Iedere samenwerkingspartner kan zich specialiseren in een inkooppakket of deel van het inkoopproces;</a:t>
          </a:r>
        </a:p>
        <a:p>
          <a:pPr marL="171450" indent="-171450">
            <a:buFont typeface="Arial" panose="020B0604020202020204" pitchFamily="34" charset="0"/>
            <a:buChar char="•"/>
          </a:pPr>
          <a:r>
            <a:rPr lang="nl-NL" sz="11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Samenwerking leidt tot reductie van bepaalde risico's. Bijvoorbeeld als het samwnerkingsverband als geheel belangrijker is voor de leverancier dan individuele organisaties afzonderlijk;</a:t>
          </a:r>
        </a:p>
        <a:p>
          <a:pPr marL="171450" indent="-171450">
            <a:buFont typeface="Arial" panose="020B0604020202020204" pitchFamily="34" charset="0"/>
            <a:buChar char="•"/>
          </a:pPr>
          <a:r>
            <a:rPr lang="nl-NL" sz="11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Door kennis en ervaring te delen, hoeft het wiel niet steeds opnieuw uitgevonden worden;</a:t>
          </a:r>
        </a:p>
        <a:p>
          <a:pPr marL="171450" indent="-171450">
            <a:buFont typeface="Arial" panose="020B0604020202020204" pitchFamily="34" charset="0"/>
            <a:buChar char="•"/>
          </a:pPr>
          <a:r>
            <a:rPr lang="nl-NL" sz="11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Samen inkopen dwingt veel meer om de specificatie- en selectiefase goed te doorlopen;</a:t>
          </a:r>
        </a:p>
        <a:p>
          <a:pPr marL="171450" indent="-171450">
            <a:buFont typeface="Arial" panose="020B0604020202020204" pitchFamily="34" charset="0"/>
            <a:buChar char="•"/>
          </a:pPr>
          <a:r>
            <a:rPr lang="nl-NL" sz="11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Samen sta je sterker;</a:t>
          </a:r>
        </a:p>
        <a:p>
          <a:pPr marL="171450" indent="-171450">
            <a:buFont typeface="Arial" panose="020B0604020202020204" pitchFamily="34" charset="0"/>
            <a:buChar char="•"/>
          </a:pPr>
          <a:r>
            <a:rPr lang="nl-NL" sz="110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Inkoopsamwerking kan leiden tot samenwerken op andere terreinen. </a:t>
          </a:r>
        </a:p>
        <a:p>
          <a:pPr marL="171450" indent="-171450">
            <a:buFont typeface="Arial" panose="020B0604020202020204" pitchFamily="34" charset="0"/>
            <a:buChar char="•"/>
          </a:pPr>
          <a:endParaRPr lang="nl-NL" sz="1100" baseline="0"/>
        </a:p>
        <a:p>
          <a:endParaRPr lang="nl-NL" sz="1100"/>
        </a:p>
      </xdr:txBody>
    </xdr:sp>
    <xdr:clientData/>
  </xdr:twoCellAnchor>
  <xdr:twoCellAnchor>
    <xdr:from>
      <xdr:col>8</xdr:col>
      <xdr:colOff>19050</xdr:colOff>
      <xdr:row>6</xdr:row>
      <xdr:rowOff>28575</xdr:rowOff>
    </xdr:from>
    <xdr:to>
      <xdr:col>13</xdr:col>
      <xdr:colOff>571050</xdr:colOff>
      <xdr:row>28</xdr:row>
      <xdr:rowOff>121575</xdr:rowOff>
    </xdr:to>
    <xdr:sp macro="" textlink="">
      <xdr:nvSpPr>
        <xdr:cNvPr id="4" name="Tekstvak 3"/>
        <xdr:cNvSpPr txBox="1"/>
      </xdr:nvSpPr>
      <xdr:spPr>
        <a:xfrm>
          <a:off x="4895850" y="1171575"/>
          <a:ext cx="3600000" cy="428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Waarom niet samen inkopen?</a:t>
          </a:r>
        </a:p>
        <a:p>
          <a:endParaRPr lang="nl-NL" sz="11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Onvoldoende op orde hebben van de eigen inkoopfunctie en/of organisatie;</a:t>
          </a: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Coördinatie van het inkoopproces wordt complexer;</a:t>
          </a:r>
        </a:p>
        <a:p>
          <a:pPr marL="171450" indent="-171450">
            <a:buFont typeface="Arial" panose="020B0604020202020204" pitchFamily="34" charset="0"/>
            <a:buChar char="•"/>
          </a:pPr>
          <a:r>
            <a:rPr lang="nl-NL" sz="1100" b="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De zeggenschap is minder en er is een kans dat huidige specificaties en leveranciers losgelaten worden;</a:t>
          </a:r>
        </a:p>
        <a:p>
          <a:pPr marL="171450" indent="-171450">
            <a:buFont typeface="Arial" panose="020B0604020202020204" pitchFamily="34" charset="0"/>
            <a:buChar char="•"/>
          </a:pPr>
          <a:r>
            <a:rPr lang="nl-NL" sz="1100" b="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Door het maken van noodzakelijke afspraken vermindert de flexibiliteit;</a:t>
          </a:r>
        </a:p>
        <a:p>
          <a:pPr marL="171450" indent="-171450">
            <a:buFont typeface="Arial" panose="020B0604020202020204" pitchFamily="34" charset="0"/>
            <a:buChar char="•"/>
          </a:pPr>
          <a:r>
            <a:rPr lang="nl-NL" sz="1100" b="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Een onevenredige verdeling van de baten en lasten;</a:t>
          </a:r>
        </a:p>
        <a:p>
          <a:pPr marL="171450" indent="-171450">
            <a:buFont typeface="Arial" panose="020B0604020202020204" pitchFamily="34" charset="0"/>
            <a:buChar char="•"/>
          </a:pPr>
          <a:r>
            <a:rPr lang="nl-NL" sz="1100" b="0" baseline="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Interne weerstand of verschillen tussen de partners in grootte, inzet, ervaring zijn te groot om de samenwerking tot  een succes te maken. </a:t>
          </a:r>
        </a:p>
      </xdr:txBody>
    </xdr:sp>
    <xdr:clientData/>
  </xdr:twoCellAnchor>
  <xdr:twoCellAnchor>
    <xdr:from>
      <xdr:col>1</xdr:col>
      <xdr:colOff>9525</xdr:colOff>
      <xdr:row>30</xdr:row>
      <xdr:rowOff>57150</xdr:rowOff>
    </xdr:from>
    <xdr:to>
      <xdr:col>6</xdr:col>
      <xdr:colOff>561525</xdr:colOff>
      <xdr:row>43</xdr:row>
      <xdr:rowOff>66675</xdr:rowOff>
    </xdr:to>
    <xdr:sp macro="" textlink="">
      <xdr:nvSpPr>
        <xdr:cNvPr id="5" name="Tekstvak 4"/>
        <xdr:cNvSpPr txBox="1"/>
      </xdr:nvSpPr>
      <xdr:spPr>
        <a:xfrm>
          <a:off x="619125" y="5772150"/>
          <a:ext cx="3600000" cy="248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Veelvoorkomende gezamenlijke trajecten</a:t>
          </a:r>
        </a:p>
        <a:p>
          <a:endParaRPr lang="nl-NL" sz="1100" b="1">
            <a:latin typeface="Verdana" panose="020B0604030504040204" pitchFamily="34" charset="0"/>
            <a:ea typeface="Verdana" panose="020B0604030504040204" pitchFamily="34" charset="0"/>
            <a:cs typeface="Verdana" panose="020B0604030504040204" pitchFamily="34" charset="0"/>
          </a:endParaRP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ICT</a:t>
          </a: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Verzekeringen</a:t>
          </a: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Wagenpark</a:t>
          </a: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Nieuwbouw</a:t>
          </a: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Energie</a:t>
          </a: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Renovatie</a:t>
          </a: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Onderhoud</a:t>
          </a: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Schoonmaakdiensten</a:t>
          </a:r>
        </a:p>
        <a:p>
          <a:pPr marL="171450" indent="-171450">
            <a:buFont typeface="Arial" panose="020B0604020202020204" pitchFamily="34" charset="0"/>
            <a:buChar char="•"/>
          </a:pPr>
          <a:r>
            <a:rPr lang="nl-NL" sz="1100" b="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Riolering</a:t>
          </a:r>
          <a:endParaRPr lang="nl-NL" sz="1100" b="1">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endParaRPr>
        </a:p>
        <a:p>
          <a:r>
            <a:rPr lang="nl-NL" sz="1100">
              <a:solidFill>
                <a:schemeClr val="tx2">
                  <a:lumMod val="75000"/>
                </a:schemeClr>
              </a:solidFill>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xdr:from>
      <xdr:col>4</xdr:col>
      <xdr:colOff>76201</xdr:colOff>
      <xdr:row>32</xdr:row>
      <xdr:rowOff>28575</xdr:rowOff>
    </xdr:from>
    <xdr:to>
      <xdr:col>6</xdr:col>
      <xdr:colOff>504825</xdr:colOff>
      <xdr:row>43</xdr:row>
      <xdr:rowOff>38100</xdr:rowOff>
    </xdr:to>
    <xdr:sp macro="" textlink="">
      <xdr:nvSpPr>
        <xdr:cNvPr id="6" name="Tekstvak 5"/>
        <xdr:cNvSpPr txBox="1"/>
      </xdr:nvSpPr>
      <xdr:spPr>
        <a:xfrm>
          <a:off x="2514601" y="6124575"/>
          <a:ext cx="1647824" cy="2105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nl-NL"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Asbest</a:t>
          </a:r>
          <a:endParaRPr lang="nl-NL" sz="110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pPr marL="171450" indent="-171450">
            <a:buFont typeface="Arial" panose="020B0604020202020204" pitchFamily="34" charset="0"/>
            <a:buChar char="•"/>
          </a:pPr>
          <a:r>
            <a:rPr lang="nl-NL"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Inhuur</a:t>
          </a:r>
        </a:p>
        <a:p>
          <a:pPr marL="171450" indent="-171450">
            <a:buFont typeface="Arial" panose="020B0604020202020204" pitchFamily="34" charset="0"/>
            <a:buChar char="•"/>
          </a:pPr>
          <a:r>
            <a:rPr lang="nl-NL"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Schilderwerken</a:t>
          </a:r>
        </a:p>
        <a:p>
          <a:pPr marL="171450" indent="-171450">
            <a:buFont typeface="Arial" panose="020B0604020202020204" pitchFamily="34" charset="0"/>
            <a:buChar char="•"/>
          </a:pPr>
          <a:r>
            <a:rPr lang="nl-NL"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Kantoorartikelen</a:t>
          </a:r>
        </a:p>
        <a:p>
          <a:pPr marL="171450" indent="-171450">
            <a:buFont typeface="Arial" panose="020B0604020202020204" pitchFamily="34" charset="0"/>
            <a:buChar char="•"/>
          </a:pPr>
          <a:r>
            <a:rPr lang="nl-NL"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Opleidingen</a:t>
          </a:r>
        </a:p>
        <a:p>
          <a:pPr marL="171450" indent="-171450">
            <a:buFont typeface="Arial" panose="020B0604020202020204" pitchFamily="34" charset="0"/>
            <a:buChar char="•"/>
          </a:pPr>
          <a:r>
            <a:rPr lang="nl-NL"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CV</a:t>
          </a:r>
        </a:p>
        <a:p>
          <a:pPr marL="171450" indent="-171450">
            <a:buFont typeface="Arial" panose="020B0604020202020204" pitchFamily="34" charset="0"/>
            <a:buChar char="•"/>
          </a:pPr>
          <a:r>
            <a:rPr lang="nl-NL"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Verduurzaming</a:t>
          </a:r>
        </a:p>
        <a:p>
          <a:pPr marL="171450" indent="-171450">
            <a:buFont typeface="Arial" panose="020B0604020202020204" pitchFamily="34" charset="0"/>
            <a:buChar char="•"/>
          </a:pPr>
          <a:r>
            <a:rPr lang="nl-NL"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Acountantselectie</a:t>
          </a:r>
        </a:p>
        <a:p>
          <a:pPr marL="171450" indent="-171450">
            <a:buFont typeface="Arial" panose="020B0604020202020204" pitchFamily="34" charset="0"/>
            <a:buChar char="•"/>
          </a:pPr>
          <a:r>
            <a:rPr lang="nl-NL"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Groenonderhoud</a:t>
          </a:r>
          <a:endParaRPr lang="nl-NL">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nl-NL" sz="1100"/>
        </a:p>
      </xdr:txBody>
    </xdr:sp>
    <xdr:clientData/>
  </xdr:twoCellAnchor>
  <xdr:twoCellAnchor editAs="oneCell">
    <xdr:from>
      <xdr:col>1</xdr:col>
      <xdr:colOff>0</xdr:colOff>
      <xdr:row>1</xdr:row>
      <xdr:rowOff>0</xdr:rowOff>
    </xdr:from>
    <xdr:to>
      <xdr:col>4</xdr:col>
      <xdr:colOff>457200</xdr:colOff>
      <xdr:row>5</xdr:row>
      <xdr:rowOff>66675</xdr:rowOff>
    </xdr:to>
    <xdr:pic>
      <xdr:nvPicPr>
        <xdr:cNvPr id="7" name="Afbeelding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2286000" cy="828675"/>
        </a:xfrm>
        <a:prstGeom prst="rect">
          <a:avLst/>
        </a:prstGeom>
      </xdr:spPr>
    </xdr:pic>
    <xdr:clientData/>
  </xdr:twoCellAnchor>
  <xdr:twoCellAnchor>
    <xdr:from>
      <xdr:col>8</xdr:col>
      <xdr:colOff>95250</xdr:colOff>
      <xdr:row>32</xdr:row>
      <xdr:rowOff>104775</xdr:rowOff>
    </xdr:from>
    <xdr:to>
      <xdr:col>13</xdr:col>
      <xdr:colOff>581025</xdr:colOff>
      <xdr:row>39</xdr:row>
      <xdr:rowOff>171450</xdr:rowOff>
    </xdr:to>
    <xdr:sp macro="" textlink="">
      <xdr:nvSpPr>
        <xdr:cNvPr id="8" name="Tekstvak 7"/>
        <xdr:cNvSpPr txBox="1"/>
      </xdr:nvSpPr>
      <xdr:spPr>
        <a:xfrm>
          <a:off x="4972050" y="6200775"/>
          <a:ext cx="3533775" cy="1400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2800" b="1" i="1">
              <a:solidFill>
                <a:srgbClr val="00B050"/>
              </a:solidFill>
              <a:effectLst/>
              <a:latin typeface="+mn-lt"/>
              <a:ea typeface="+mn-ea"/>
              <a:cs typeface="+mn-cs"/>
            </a:rPr>
            <a:t>Alleen ga je sneller, samen kom je verder.</a:t>
          </a:r>
        </a:p>
        <a:p>
          <a:endParaRPr lang="nl-NL"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566421</xdr:colOff>
      <xdr:row>0</xdr:row>
      <xdr:rowOff>360145</xdr:rowOff>
    </xdr:from>
    <xdr:to>
      <xdr:col>4</xdr:col>
      <xdr:colOff>2200276</xdr:colOff>
      <xdr:row>0</xdr:row>
      <xdr:rowOff>1079600</xdr:rowOff>
    </xdr:to>
    <xdr:pic>
      <xdr:nvPicPr>
        <xdr:cNvPr id="3" name="Afbeelding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96471" y="360145"/>
          <a:ext cx="1633855" cy="71945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O49:Y52"/>
  <sheetViews>
    <sheetView tabSelected="1" workbookViewId="0"/>
  </sheetViews>
  <sheetFormatPr defaultRowHeight="15" x14ac:dyDescent="0.25"/>
  <sheetData>
    <row r="49" spans="15:25" x14ac:dyDescent="0.25">
      <c r="O49" s="191" t="s">
        <v>99</v>
      </c>
      <c r="P49" s="192"/>
      <c r="Q49" s="192"/>
      <c r="R49" s="192"/>
      <c r="S49" s="192"/>
      <c r="T49" s="192"/>
      <c r="U49" s="192"/>
      <c r="V49" s="193"/>
      <c r="W49" s="193"/>
    </row>
    <row r="52" spans="15:25" x14ac:dyDescent="0.25">
      <c r="X52" s="190"/>
      <c r="Y52" s="190"/>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2:C15"/>
  <sheetViews>
    <sheetView workbookViewId="0">
      <selection activeCell="A2" sqref="A2"/>
    </sheetView>
  </sheetViews>
  <sheetFormatPr defaultColWidth="9.140625" defaultRowHeight="12.75" x14ac:dyDescent="0.2"/>
  <cols>
    <col min="1" max="1" width="5.140625" style="7" customWidth="1"/>
    <col min="2" max="2" width="115.42578125" style="9" customWidth="1"/>
    <col min="3" max="3" width="39.140625" style="7" customWidth="1"/>
    <col min="4" max="16384" width="9.140625" style="7"/>
  </cols>
  <sheetData>
    <row r="2" spans="1:3" ht="89.25" customHeight="1" x14ac:dyDescent="0.3">
      <c r="B2" s="133" t="s">
        <v>101</v>
      </c>
      <c r="C2" s="132"/>
    </row>
    <row r="3" spans="1:3" ht="45.75" customHeight="1" x14ac:dyDescent="0.2">
      <c r="A3" s="7" t="s">
        <v>102</v>
      </c>
      <c r="B3" s="196" t="s">
        <v>134</v>
      </c>
      <c r="C3" s="197"/>
    </row>
    <row r="4" spans="1:3" ht="56.25" customHeight="1" x14ac:dyDescent="0.2">
      <c r="A4" s="7" t="s">
        <v>102</v>
      </c>
      <c r="B4" s="198" t="s">
        <v>135</v>
      </c>
      <c r="C4" s="199"/>
    </row>
    <row r="5" spans="1:3" ht="34.5" customHeight="1" x14ac:dyDescent="0.2">
      <c r="A5" s="7" t="s">
        <v>102</v>
      </c>
      <c r="B5" s="196" t="s">
        <v>104</v>
      </c>
      <c r="C5" s="197"/>
    </row>
    <row r="6" spans="1:3" ht="157.5" customHeight="1" x14ac:dyDescent="0.2">
      <c r="B6" s="198" t="s">
        <v>132</v>
      </c>
      <c r="C6" s="199"/>
    </row>
    <row r="7" spans="1:3" ht="16.5" customHeight="1" x14ac:dyDescent="0.3">
      <c r="B7" s="134"/>
      <c r="C7" s="160"/>
    </row>
    <row r="8" spans="1:3" ht="64.5" customHeight="1" x14ac:dyDescent="0.2">
      <c r="B8" s="196" t="s">
        <v>133</v>
      </c>
      <c r="C8" s="197"/>
    </row>
    <row r="9" spans="1:3" ht="39" customHeight="1" x14ac:dyDescent="0.2"/>
    <row r="10" spans="1:3" ht="44.25" customHeight="1" x14ac:dyDescent="0.3">
      <c r="A10" s="52"/>
      <c r="B10" s="134" t="s">
        <v>119</v>
      </c>
      <c r="C10" s="58"/>
    </row>
    <row r="11" spans="1:3" ht="166.5" customHeight="1" x14ac:dyDescent="0.2">
      <c r="A11" s="52"/>
      <c r="B11" s="194" t="s">
        <v>127</v>
      </c>
      <c r="C11" s="195"/>
    </row>
    <row r="12" spans="1:3" ht="166.5" customHeight="1" x14ac:dyDescent="0.2">
      <c r="A12" s="52"/>
      <c r="B12" s="194" t="s">
        <v>128</v>
      </c>
      <c r="C12" s="195"/>
    </row>
    <row r="13" spans="1:3" ht="193.5" customHeight="1" x14ac:dyDescent="0.2">
      <c r="A13" s="52"/>
      <c r="B13" s="194" t="s">
        <v>129</v>
      </c>
      <c r="C13" s="195"/>
    </row>
    <row r="14" spans="1:3" ht="201" customHeight="1" x14ac:dyDescent="0.2">
      <c r="A14" s="52"/>
      <c r="B14" s="194" t="s">
        <v>130</v>
      </c>
      <c r="C14" s="195"/>
    </row>
    <row r="15" spans="1:3" ht="195.75" customHeight="1" x14ac:dyDescent="0.2">
      <c r="A15" s="52"/>
      <c r="B15" s="194" t="s">
        <v>131</v>
      </c>
      <c r="C15" s="195"/>
    </row>
  </sheetData>
  <mergeCells count="10">
    <mergeCell ref="B3:C3"/>
    <mergeCell ref="B6:C6"/>
    <mergeCell ref="B8:C8"/>
    <mergeCell ref="B4:C4"/>
    <mergeCell ref="B12:C12"/>
    <mergeCell ref="B13:C13"/>
    <mergeCell ref="B15:C15"/>
    <mergeCell ref="B14:C14"/>
    <mergeCell ref="B11:C11"/>
    <mergeCell ref="B5:C5"/>
  </mergeCells>
  <pageMargins left="0.7" right="0.7" top="0.75" bottom="0.75" header="0.3" footer="0.3"/>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I204"/>
  <sheetViews>
    <sheetView zoomScale="80" zoomScaleNormal="80" zoomScaleSheetLayoutView="55" workbookViewId="0">
      <pane ySplit="2" topLeftCell="A3" activePane="bottomLeft" state="frozen"/>
      <selection activeCell="H8" sqref="H8"/>
      <selection pane="bottomLeft" activeCell="A2" sqref="A2"/>
    </sheetView>
  </sheetViews>
  <sheetFormatPr defaultColWidth="9.140625" defaultRowHeight="14.25" x14ac:dyDescent="0.2"/>
  <cols>
    <col min="1" max="1" width="2.28515625" style="93" customWidth="1"/>
    <col min="2" max="2" width="5.42578125" style="101" customWidth="1"/>
    <col min="3" max="3" width="68.7109375" style="93" customWidth="1"/>
    <col min="4" max="4" width="5.28515625" style="74" customWidth="1"/>
    <col min="5" max="5" width="70.7109375" style="93" customWidth="1"/>
    <col min="6" max="6" width="12.85546875" style="105" customWidth="1"/>
    <col min="7" max="11" width="15.7109375" style="93" customWidth="1"/>
    <col min="12" max="12" width="27.7109375" style="93" customWidth="1"/>
    <col min="13" max="13" width="6.5703125" style="108" customWidth="1"/>
    <col min="14" max="17" width="15.7109375" style="122" customWidth="1"/>
    <col min="18" max="18" width="15.7109375" style="77" customWidth="1"/>
    <col min="19" max="22" width="9.140625" style="93" customWidth="1"/>
    <col min="23" max="23" width="39.85546875" style="93" customWidth="1"/>
    <col min="24" max="24" width="58.85546875" style="93" customWidth="1"/>
    <col min="25" max="16384" width="9.140625" style="93"/>
  </cols>
  <sheetData>
    <row r="1" spans="1:113" x14ac:dyDescent="0.2">
      <c r="A1" s="90"/>
      <c r="B1" s="91"/>
      <c r="C1" s="90"/>
      <c r="D1" s="72"/>
      <c r="E1" s="90"/>
      <c r="F1" s="92"/>
      <c r="G1" s="208" t="s">
        <v>0</v>
      </c>
      <c r="H1" s="208"/>
      <c r="I1" s="208"/>
      <c r="J1" s="208"/>
      <c r="K1" s="92"/>
      <c r="L1" s="92"/>
      <c r="M1" s="107"/>
      <c r="N1" s="200" t="s">
        <v>83</v>
      </c>
      <c r="O1" s="200"/>
      <c r="P1" s="200"/>
      <c r="Q1" s="200"/>
      <c r="R1" s="200"/>
    </row>
    <row r="2" spans="1:113" ht="100.5" customHeight="1" x14ac:dyDescent="0.2">
      <c r="A2" s="90"/>
      <c r="B2" s="82"/>
      <c r="C2" s="79" t="s">
        <v>58</v>
      </c>
      <c r="D2" s="80"/>
      <c r="E2" s="78" t="s">
        <v>98</v>
      </c>
      <c r="F2" s="131"/>
      <c r="G2" s="109" t="s">
        <v>1</v>
      </c>
      <c r="H2" s="110" t="s">
        <v>2</v>
      </c>
      <c r="I2" s="109" t="s">
        <v>3</v>
      </c>
      <c r="J2" s="110" t="s">
        <v>4</v>
      </c>
      <c r="K2" s="110" t="s">
        <v>5</v>
      </c>
      <c r="L2" s="61"/>
      <c r="N2" s="109" t="s">
        <v>1</v>
      </c>
      <c r="O2" s="110" t="s">
        <v>2</v>
      </c>
      <c r="P2" s="109" t="s">
        <v>3</v>
      </c>
      <c r="Q2" s="110" t="s">
        <v>4</v>
      </c>
      <c r="R2" s="110" t="s">
        <v>5</v>
      </c>
    </row>
    <row r="3" spans="1:113" s="95" customFormat="1" ht="21.75" customHeight="1" x14ac:dyDescent="0.2">
      <c r="A3" s="90"/>
      <c r="B3" s="83" t="s">
        <v>27</v>
      </c>
      <c r="C3" s="81"/>
      <c r="D3" s="21"/>
      <c r="E3" s="22"/>
      <c r="F3" s="23"/>
      <c r="G3" s="24"/>
      <c r="H3" s="24"/>
      <c r="I3" s="24" t="s">
        <v>6</v>
      </c>
      <c r="J3" s="25"/>
      <c r="K3" s="25"/>
      <c r="L3" s="47"/>
      <c r="M3" s="108"/>
      <c r="N3" s="111"/>
      <c r="O3" s="111"/>
      <c r="P3" s="111"/>
      <c r="Q3" s="111"/>
      <c r="R3" s="68"/>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row>
    <row r="4" spans="1:113" ht="50.1" customHeight="1" x14ac:dyDescent="0.2">
      <c r="A4" s="76"/>
      <c r="B4" s="84">
        <v>1</v>
      </c>
      <c r="C4" s="59" t="s">
        <v>111</v>
      </c>
      <c r="D4" s="144" t="s">
        <v>7</v>
      </c>
      <c r="E4" s="145" t="s">
        <v>32</v>
      </c>
      <c r="F4" s="222"/>
      <c r="G4" s="201" t="e">
        <f>VLOOKUP($F4,$M4:$R7,2,FALSE)</f>
        <v>#N/A</v>
      </c>
      <c r="H4" s="201" t="e">
        <f>VLOOKUP($F4,$M4:$R7,3,FALSE)</f>
        <v>#N/A</v>
      </c>
      <c r="I4" s="201" t="e">
        <f>VLOOKUP($F4,$M4:$R7,4,FALSE)</f>
        <v>#N/A</v>
      </c>
      <c r="J4" s="201" t="e">
        <f>VLOOKUP($F4,$M4:$R7,5,FALSE)</f>
        <v>#N/A</v>
      </c>
      <c r="K4" s="201" t="e">
        <f>VLOOKUP($F4,$M4:$R7,6,FALSE)</f>
        <v>#N/A</v>
      </c>
      <c r="L4" s="53"/>
      <c r="M4" s="112" t="str">
        <f>D4</f>
        <v>a</v>
      </c>
      <c r="N4" s="124">
        <v>0</v>
      </c>
      <c r="O4" s="124">
        <v>0</v>
      </c>
      <c r="P4" s="124">
        <v>0</v>
      </c>
      <c r="Q4" s="124">
        <v>0</v>
      </c>
      <c r="R4" s="124">
        <v>0</v>
      </c>
    </row>
    <row r="5" spans="1:113" ht="50.1" customHeight="1" x14ac:dyDescent="0.2">
      <c r="A5" s="76"/>
      <c r="B5" s="85"/>
      <c r="C5" s="17"/>
      <c r="D5" s="144" t="s">
        <v>8</v>
      </c>
      <c r="E5" s="145" t="s">
        <v>30</v>
      </c>
      <c r="F5" s="223"/>
      <c r="G5" s="202"/>
      <c r="H5" s="202"/>
      <c r="I5" s="202"/>
      <c r="J5" s="202"/>
      <c r="K5" s="202"/>
      <c r="L5" s="53"/>
      <c r="M5" s="112" t="str">
        <f t="shared" ref="M5:M54" si="0">D5</f>
        <v>b</v>
      </c>
      <c r="N5" s="124">
        <v>0</v>
      </c>
      <c r="O5" s="124">
        <v>0</v>
      </c>
      <c r="P5" s="124">
        <v>25</v>
      </c>
      <c r="Q5" s="124">
        <v>50</v>
      </c>
      <c r="R5" s="124">
        <v>75</v>
      </c>
    </row>
    <row r="6" spans="1:113" s="96" customFormat="1" ht="50.1" customHeight="1" x14ac:dyDescent="0.25">
      <c r="A6" s="97"/>
      <c r="B6" s="85"/>
      <c r="C6" s="17"/>
      <c r="D6" s="144" t="s">
        <v>9</v>
      </c>
      <c r="E6" s="145" t="s">
        <v>31</v>
      </c>
      <c r="F6" s="223"/>
      <c r="G6" s="202"/>
      <c r="H6" s="202"/>
      <c r="I6" s="202"/>
      <c r="J6" s="202"/>
      <c r="K6" s="202"/>
      <c r="L6" s="53"/>
      <c r="M6" s="112" t="str">
        <f t="shared" si="0"/>
        <v>c</v>
      </c>
      <c r="N6" s="124">
        <v>0</v>
      </c>
      <c r="O6" s="124">
        <v>0</v>
      </c>
      <c r="P6" s="124">
        <v>50</v>
      </c>
      <c r="Q6" s="124">
        <v>75</v>
      </c>
      <c r="R6" s="124">
        <v>100</v>
      </c>
    </row>
    <row r="7" spans="1:113" s="96" customFormat="1" ht="50.1" customHeight="1" x14ac:dyDescent="0.25">
      <c r="A7" s="97"/>
      <c r="B7" s="85"/>
      <c r="C7" s="51"/>
      <c r="D7" s="146" t="s">
        <v>10</v>
      </c>
      <c r="E7" s="145" t="s">
        <v>120</v>
      </c>
      <c r="F7" s="224"/>
      <c r="G7" s="203"/>
      <c r="H7" s="203"/>
      <c r="I7" s="203"/>
      <c r="J7" s="203"/>
      <c r="K7" s="203"/>
      <c r="L7" s="53"/>
      <c r="M7" s="112" t="str">
        <f t="shared" si="0"/>
        <v>d</v>
      </c>
      <c r="N7" s="124">
        <v>0</v>
      </c>
      <c r="O7" s="124">
        <v>0</v>
      </c>
      <c r="P7" s="124">
        <v>50</v>
      </c>
      <c r="Q7" s="124">
        <v>75</v>
      </c>
      <c r="R7" s="124">
        <v>100</v>
      </c>
    </row>
    <row r="8" spans="1:113" ht="15" x14ac:dyDescent="0.2">
      <c r="A8" s="76"/>
      <c r="B8" s="86"/>
      <c r="C8" s="14"/>
      <c r="D8" s="147"/>
      <c r="E8" s="148"/>
      <c r="F8" s="93"/>
      <c r="M8" s="112"/>
      <c r="N8" s="113"/>
      <c r="O8" s="113"/>
      <c r="P8" s="113"/>
      <c r="Q8" s="113"/>
      <c r="R8" s="70"/>
    </row>
    <row r="9" spans="1:113" s="96" customFormat="1" ht="50.1" customHeight="1" x14ac:dyDescent="0.25">
      <c r="A9" s="97"/>
      <c r="B9" s="84">
        <v>2</v>
      </c>
      <c r="C9" s="209" t="s">
        <v>121</v>
      </c>
      <c r="D9" s="149" t="s">
        <v>7</v>
      </c>
      <c r="E9" s="150" t="s">
        <v>122</v>
      </c>
      <c r="F9" s="205"/>
      <c r="G9" s="201" t="e">
        <f>VLOOKUP($F9,$M9:$R12,2,FALSE)</f>
        <v>#N/A</v>
      </c>
      <c r="H9" s="201" t="e">
        <f>VLOOKUP($F9,$M9:$R12,3,FALSE)</f>
        <v>#N/A</v>
      </c>
      <c r="I9" s="201" t="e">
        <f>VLOOKUP($F9,$M9:$R12,4,FALSE)</f>
        <v>#N/A</v>
      </c>
      <c r="J9" s="201" t="e">
        <f>VLOOKUP($F9,$M9:$R12,5,FALSE)</f>
        <v>#N/A</v>
      </c>
      <c r="K9" s="201" t="e">
        <f>VLOOKUP($F9,$M9:$R12,6,FALSE)</f>
        <v>#N/A</v>
      </c>
      <c r="L9" s="53"/>
      <c r="M9" s="112" t="str">
        <f t="shared" si="0"/>
        <v>a</v>
      </c>
      <c r="N9" s="124">
        <v>100</v>
      </c>
      <c r="O9" s="124">
        <v>100</v>
      </c>
      <c r="P9" s="124">
        <v>0</v>
      </c>
      <c r="Q9" s="124">
        <v>0</v>
      </c>
      <c r="R9" s="124">
        <v>0</v>
      </c>
    </row>
    <row r="10" spans="1:113" s="96" customFormat="1" ht="50.1" customHeight="1" x14ac:dyDescent="0.25">
      <c r="A10" s="97"/>
      <c r="B10" s="85"/>
      <c r="C10" s="210"/>
      <c r="D10" s="149" t="s">
        <v>8</v>
      </c>
      <c r="E10" s="150" t="s">
        <v>33</v>
      </c>
      <c r="F10" s="206"/>
      <c r="G10" s="202"/>
      <c r="H10" s="202"/>
      <c r="I10" s="202"/>
      <c r="J10" s="202"/>
      <c r="K10" s="202"/>
      <c r="L10" s="53"/>
      <c r="M10" s="112" t="str">
        <f t="shared" si="0"/>
        <v>b</v>
      </c>
      <c r="N10" s="124">
        <v>25</v>
      </c>
      <c r="O10" s="124">
        <v>25</v>
      </c>
      <c r="P10" s="124">
        <v>25</v>
      </c>
      <c r="Q10" s="124">
        <v>0</v>
      </c>
      <c r="R10" s="124">
        <v>0</v>
      </c>
    </row>
    <row r="11" spans="1:113" s="96" customFormat="1" ht="50.1" customHeight="1" x14ac:dyDescent="0.25">
      <c r="A11" s="97"/>
      <c r="B11" s="85"/>
      <c r="C11" s="210"/>
      <c r="D11" s="149" t="s">
        <v>9</v>
      </c>
      <c r="E11" s="150" t="s">
        <v>123</v>
      </c>
      <c r="F11" s="206"/>
      <c r="G11" s="202"/>
      <c r="H11" s="202"/>
      <c r="I11" s="202"/>
      <c r="J11" s="202"/>
      <c r="K11" s="202"/>
      <c r="L11" s="53"/>
      <c r="M11" s="112" t="str">
        <f t="shared" si="0"/>
        <v>c</v>
      </c>
      <c r="N11" s="124">
        <v>0</v>
      </c>
      <c r="O11" s="124">
        <v>50</v>
      </c>
      <c r="P11" s="124">
        <v>50</v>
      </c>
      <c r="Q11" s="124">
        <v>0</v>
      </c>
      <c r="R11" s="124">
        <v>0</v>
      </c>
    </row>
    <row r="12" spans="1:113" s="96" customFormat="1" ht="50.1" customHeight="1" x14ac:dyDescent="0.25">
      <c r="A12" s="97"/>
      <c r="B12" s="87"/>
      <c r="C12" s="211"/>
      <c r="D12" s="149" t="s">
        <v>10</v>
      </c>
      <c r="E12" s="150" t="s">
        <v>124</v>
      </c>
      <c r="F12" s="207"/>
      <c r="G12" s="203"/>
      <c r="H12" s="203"/>
      <c r="I12" s="203"/>
      <c r="J12" s="203"/>
      <c r="K12" s="203"/>
      <c r="L12" s="53"/>
      <c r="M12" s="112" t="str">
        <f t="shared" si="0"/>
        <v>d</v>
      </c>
      <c r="N12" s="124">
        <v>0</v>
      </c>
      <c r="O12" s="124">
        <v>0</v>
      </c>
      <c r="P12" s="124">
        <v>50</v>
      </c>
      <c r="Q12" s="124">
        <v>75</v>
      </c>
      <c r="R12" s="124">
        <v>75</v>
      </c>
    </row>
    <row r="13" spans="1:113" ht="15" x14ac:dyDescent="0.2">
      <c r="A13" s="76"/>
      <c r="B13" s="88"/>
      <c r="C13" s="14"/>
      <c r="D13" s="151"/>
      <c r="E13" s="152"/>
      <c r="F13" s="55"/>
      <c r="G13" s="40"/>
      <c r="H13" s="40"/>
      <c r="I13" s="40"/>
      <c r="J13" s="40"/>
      <c r="K13" s="40"/>
      <c r="L13" s="47"/>
      <c r="M13" s="112"/>
      <c r="N13" s="113"/>
      <c r="O13" s="113"/>
      <c r="P13" s="113"/>
      <c r="Q13" s="113"/>
      <c r="R13" s="114"/>
    </row>
    <row r="14" spans="1:113" ht="50.1" customHeight="1" x14ac:dyDescent="0.2">
      <c r="A14" s="76"/>
      <c r="B14" s="84">
        <v>3</v>
      </c>
      <c r="C14" s="209" t="s">
        <v>112</v>
      </c>
      <c r="D14" s="149" t="s">
        <v>7</v>
      </c>
      <c r="E14" s="150" t="s">
        <v>57</v>
      </c>
      <c r="F14" s="205"/>
      <c r="G14" s="201" t="e">
        <f>VLOOKUP($F14,$M14:$R17,2,FALSE)</f>
        <v>#N/A</v>
      </c>
      <c r="H14" s="201" t="e">
        <f>VLOOKUP($F14,$M14:$R17,3,FALSE)</f>
        <v>#N/A</v>
      </c>
      <c r="I14" s="201" t="e">
        <f>VLOOKUP($F14,$M14:$R17,4,FALSE)</f>
        <v>#N/A</v>
      </c>
      <c r="J14" s="201" t="e">
        <f>VLOOKUP($F14,$M14:$R17,5,FALSE)</f>
        <v>#N/A</v>
      </c>
      <c r="K14" s="201" t="e">
        <f>VLOOKUP($F14,$M14:$R17,6,FALSE)</f>
        <v>#N/A</v>
      </c>
      <c r="L14" s="53"/>
      <c r="M14" s="112" t="str">
        <f t="shared" si="0"/>
        <v>a</v>
      </c>
      <c r="N14" s="124">
        <v>100</v>
      </c>
      <c r="O14" s="124">
        <v>100</v>
      </c>
      <c r="P14" s="124">
        <v>0</v>
      </c>
      <c r="Q14" s="124">
        <v>0</v>
      </c>
      <c r="R14" s="124">
        <v>0</v>
      </c>
    </row>
    <row r="15" spans="1:113" s="96" customFormat="1" ht="50.1" customHeight="1" x14ac:dyDescent="0.25">
      <c r="A15" s="97"/>
      <c r="B15" s="85"/>
      <c r="C15" s="210"/>
      <c r="D15" s="149" t="s">
        <v>8</v>
      </c>
      <c r="E15" s="150" t="s">
        <v>113</v>
      </c>
      <c r="F15" s="206"/>
      <c r="G15" s="202"/>
      <c r="H15" s="202"/>
      <c r="I15" s="202"/>
      <c r="J15" s="202"/>
      <c r="K15" s="202"/>
      <c r="L15" s="53"/>
      <c r="M15" s="112" t="str">
        <f t="shared" si="0"/>
        <v>b</v>
      </c>
      <c r="N15" s="124">
        <v>25</v>
      </c>
      <c r="O15" s="124">
        <v>25</v>
      </c>
      <c r="P15" s="124">
        <v>0</v>
      </c>
      <c r="Q15" s="124">
        <v>0</v>
      </c>
      <c r="R15" s="124">
        <v>0</v>
      </c>
    </row>
    <row r="16" spans="1:113" s="96" customFormat="1" ht="50.1" customHeight="1" x14ac:dyDescent="0.25">
      <c r="A16" s="97"/>
      <c r="B16" s="87"/>
      <c r="C16" s="211"/>
      <c r="D16" s="149" t="s">
        <v>9</v>
      </c>
      <c r="E16" s="150" t="s">
        <v>114</v>
      </c>
      <c r="F16" s="207"/>
      <c r="G16" s="203"/>
      <c r="H16" s="203"/>
      <c r="I16" s="203"/>
      <c r="J16" s="203"/>
      <c r="K16" s="203"/>
      <c r="L16" s="53"/>
      <c r="M16" s="112" t="str">
        <f t="shared" si="0"/>
        <v>c</v>
      </c>
      <c r="N16" s="124">
        <v>0</v>
      </c>
      <c r="O16" s="124">
        <v>0</v>
      </c>
      <c r="P16" s="124">
        <v>75</v>
      </c>
      <c r="Q16" s="124">
        <v>75</v>
      </c>
      <c r="R16" s="124">
        <v>75</v>
      </c>
    </row>
    <row r="17" spans="1:21" ht="15" x14ac:dyDescent="0.2">
      <c r="A17" s="76"/>
      <c r="B17" s="88"/>
      <c r="C17" s="14"/>
      <c r="D17" s="147"/>
      <c r="E17" s="153"/>
      <c r="F17" s="55"/>
      <c r="G17" s="40"/>
      <c r="H17" s="40"/>
      <c r="I17" s="40"/>
      <c r="J17" s="40"/>
      <c r="K17" s="40"/>
      <c r="L17" s="47"/>
      <c r="M17" s="112"/>
      <c r="N17" s="113"/>
      <c r="O17" s="113"/>
      <c r="P17" s="113"/>
      <c r="Q17" s="113"/>
      <c r="R17" s="70"/>
    </row>
    <row r="18" spans="1:21" ht="50.1" customHeight="1" x14ac:dyDescent="0.2">
      <c r="A18" s="76"/>
      <c r="B18" s="84">
        <v>4</v>
      </c>
      <c r="C18" s="209" t="s">
        <v>115</v>
      </c>
      <c r="D18" s="149" t="s">
        <v>7</v>
      </c>
      <c r="E18" s="150" t="s">
        <v>34</v>
      </c>
      <c r="F18" s="205"/>
      <c r="G18" s="204" t="e">
        <f>VLOOKUP($F18,$M18:$R19,2,FALSE)</f>
        <v>#N/A</v>
      </c>
      <c r="H18" s="201" t="e">
        <f>VLOOKUP($F18,$M18:$R19,3,FALSE)</f>
        <v>#N/A</v>
      </c>
      <c r="I18" s="201" t="e">
        <f>VLOOKUP($F18,$M18:$R19,4,FALSE)</f>
        <v>#N/A</v>
      </c>
      <c r="J18" s="201" t="e">
        <f>VLOOKUP($F18,$M18:$R19,5,FALSE)</f>
        <v>#N/A</v>
      </c>
      <c r="K18" s="201" t="e">
        <f>VLOOKUP($F18,$M18:$R19,6,FALSE)</f>
        <v>#N/A</v>
      </c>
      <c r="L18" s="53"/>
      <c r="M18" s="112" t="str">
        <f t="shared" si="0"/>
        <v>a</v>
      </c>
      <c r="N18" s="124">
        <v>0</v>
      </c>
      <c r="O18" s="124">
        <v>0</v>
      </c>
      <c r="P18" s="124">
        <v>100</v>
      </c>
      <c r="Q18" s="124">
        <v>100</v>
      </c>
      <c r="R18" s="124">
        <v>100</v>
      </c>
    </row>
    <row r="19" spans="1:21" ht="50.1" customHeight="1" x14ac:dyDescent="0.2">
      <c r="A19" s="76"/>
      <c r="B19" s="87"/>
      <c r="C19" s="211"/>
      <c r="D19" s="149" t="s">
        <v>8</v>
      </c>
      <c r="E19" s="150" t="s">
        <v>12</v>
      </c>
      <c r="F19" s="207"/>
      <c r="G19" s="204"/>
      <c r="H19" s="202"/>
      <c r="I19" s="202"/>
      <c r="J19" s="202"/>
      <c r="K19" s="202"/>
      <c r="L19" s="53"/>
      <c r="M19" s="112" t="str">
        <f t="shared" si="0"/>
        <v>b</v>
      </c>
      <c r="N19" s="124">
        <v>100</v>
      </c>
      <c r="O19" s="124">
        <v>100</v>
      </c>
      <c r="P19" s="124">
        <v>50</v>
      </c>
      <c r="Q19" s="124">
        <v>0</v>
      </c>
      <c r="R19" s="124">
        <v>0</v>
      </c>
    </row>
    <row r="20" spans="1:21" ht="15" x14ac:dyDescent="0.2">
      <c r="A20" s="76"/>
      <c r="B20" s="88"/>
      <c r="C20" s="14"/>
      <c r="D20" s="147"/>
      <c r="E20" s="153"/>
      <c r="F20" s="55"/>
      <c r="G20" s="125"/>
      <c r="H20" s="55"/>
      <c r="I20" s="55"/>
      <c r="J20" s="55"/>
      <c r="K20" s="55"/>
      <c r="L20" s="53"/>
      <c r="M20" s="112"/>
      <c r="N20" s="113"/>
      <c r="O20" s="113"/>
      <c r="P20" s="113"/>
      <c r="Q20" s="113"/>
      <c r="R20" s="115"/>
    </row>
    <row r="21" spans="1:21" ht="50.1" customHeight="1" x14ac:dyDescent="0.2">
      <c r="A21" s="76"/>
      <c r="B21" s="84">
        <v>5</v>
      </c>
      <c r="C21" s="209" t="s">
        <v>54</v>
      </c>
      <c r="D21" s="149" t="s">
        <v>7</v>
      </c>
      <c r="E21" s="150" t="s">
        <v>39</v>
      </c>
      <c r="F21" s="205"/>
      <c r="G21" s="201" t="e">
        <f>VLOOKUP($F21,$M21:$R24,2,FALSE)</f>
        <v>#N/A</v>
      </c>
      <c r="H21" s="201" t="e">
        <f>VLOOKUP($F21,$M21:$R24,3,FALSE)</f>
        <v>#N/A</v>
      </c>
      <c r="I21" s="201" t="e">
        <f>VLOOKUP($F21,$M21:$R24,4,FALSE)</f>
        <v>#N/A</v>
      </c>
      <c r="J21" s="201" t="e">
        <f>VLOOKUP($F21,$M21:$R24,5,FALSE)</f>
        <v>#N/A</v>
      </c>
      <c r="K21" s="201" t="e">
        <f>VLOOKUP($F21,$M21:$R24,6,FALSE)</f>
        <v>#N/A</v>
      </c>
      <c r="L21" s="53"/>
      <c r="M21" s="112" t="str">
        <f t="shared" si="0"/>
        <v>a</v>
      </c>
      <c r="N21" s="124">
        <v>0</v>
      </c>
      <c r="O21" s="124">
        <v>0</v>
      </c>
      <c r="P21" s="124">
        <v>75</v>
      </c>
      <c r="Q21" s="124">
        <v>75</v>
      </c>
      <c r="R21" s="124">
        <v>75</v>
      </c>
      <c r="U21" s="96"/>
    </row>
    <row r="22" spans="1:21" ht="50.1" customHeight="1" x14ac:dyDescent="0.2">
      <c r="A22" s="76"/>
      <c r="B22" s="85"/>
      <c r="C22" s="210"/>
      <c r="D22" s="149" t="s">
        <v>8</v>
      </c>
      <c r="E22" s="150" t="s">
        <v>136</v>
      </c>
      <c r="F22" s="206"/>
      <c r="G22" s="202"/>
      <c r="H22" s="202"/>
      <c r="I22" s="202"/>
      <c r="J22" s="202"/>
      <c r="K22" s="202"/>
      <c r="L22" s="53"/>
      <c r="M22" s="112" t="str">
        <f t="shared" si="0"/>
        <v>b</v>
      </c>
      <c r="N22" s="124">
        <v>0</v>
      </c>
      <c r="O22" s="124">
        <v>0</v>
      </c>
      <c r="P22" s="124">
        <v>50</v>
      </c>
      <c r="Q22" s="124">
        <v>50</v>
      </c>
      <c r="R22" s="124">
        <v>50</v>
      </c>
    </row>
    <row r="23" spans="1:21" ht="50.1" customHeight="1" x14ac:dyDescent="0.2">
      <c r="A23" s="76"/>
      <c r="B23" s="87"/>
      <c r="C23" s="49"/>
      <c r="D23" s="149" t="s">
        <v>9</v>
      </c>
      <c r="E23" s="150" t="s">
        <v>137</v>
      </c>
      <c r="F23" s="207"/>
      <c r="G23" s="203"/>
      <c r="H23" s="203"/>
      <c r="I23" s="203"/>
      <c r="J23" s="203"/>
      <c r="K23" s="203"/>
      <c r="L23" s="53"/>
      <c r="M23" s="112" t="str">
        <f t="shared" si="0"/>
        <v>c</v>
      </c>
      <c r="N23" s="124">
        <v>100</v>
      </c>
      <c r="O23" s="124">
        <v>100</v>
      </c>
      <c r="P23" s="124">
        <v>0</v>
      </c>
      <c r="Q23" s="124">
        <v>0</v>
      </c>
      <c r="R23" s="124">
        <v>0</v>
      </c>
    </row>
    <row r="24" spans="1:21" ht="15" x14ac:dyDescent="0.2">
      <c r="A24" s="76"/>
      <c r="B24" s="88"/>
      <c r="C24" s="14"/>
      <c r="D24" s="147"/>
      <c r="E24" s="153"/>
      <c r="F24" s="55"/>
      <c r="G24" s="55"/>
      <c r="H24" s="55"/>
      <c r="I24" s="55"/>
      <c r="J24" s="55"/>
      <c r="K24" s="55"/>
      <c r="L24" s="53"/>
      <c r="M24" s="112"/>
      <c r="N24" s="113"/>
      <c r="O24" s="113"/>
      <c r="P24" s="113"/>
      <c r="Q24" s="113"/>
      <c r="R24" s="116"/>
      <c r="S24" s="98"/>
    </row>
    <row r="25" spans="1:21" ht="50.1" customHeight="1" x14ac:dyDescent="0.2">
      <c r="A25" s="76"/>
      <c r="B25" s="84">
        <v>6</v>
      </c>
      <c r="C25" s="209" t="s">
        <v>62</v>
      </c>
      <c r="D25" s="149" t="s">
        <v>7</v>
      </c>
      <c r="E25" s="150" t="s">
        <v>53</v>
      </c>
      <c r="F25" s="205"/>
      <c r="G25" s="201" t="e">
        <f>VLOOKUP($F25,$M25:$R28,2,FALSE)</f>
        <v>#N/A</v>
      </c>
      <c r="H25" s="201" t="e">
        <f>VLOOKUP($F25,$M25:$R28,3,FALSE)</f>
        <v>#N/A</v>
      </c>
      <c r="I25" s="201" t="e">
        <f>VLOOKUP($F25,$M25:$R28,4,FALSE)</f>
        <v>#N/A</v>
      </c>
      <c r="J25" s="201" t="e">
        <f>VLOOKUP($F25,$M25:$R28,5,FALSE)</f>
        <v>#N/A</v>
      </c>
      <c r="K25" s="201" t="e">
        <f>VLOOKUP($F25,$M25:$R28,6,FALSE)</f>
        <v>#N/A</v>
      </c>
      <c r="L25" s="53"/>
      <c r="M25" s="112" t="str">
        <f t="shared" si="0"/>
        <v>a</v>
      </c>
      <c r="N25" s="124">
        <v>75</v>
      </c>
      <c r="O25" s="124">
        <v>100</v>
      </c>
      <c r="P25" s="124">
        <v>25</v>
      </c>
      <c r="Q25" s="124">
        <v>25</v>
      </c>
      <c r="R25" s="124">
        <v>25</v>
      </c>
    </row>
    <row r="26" spans="1:21" ht="50.1" customHeight="1" x14ac:dyDescent="0.2">
      <c r="A26" s="76"/>
      <c r="B26" s="85"/>
      <c r="C26" s="210"/>
      <c r="D26" s="149" t="s">
        <v>8</v>
      </c>
      <c r="E26" s="150" t="s">
        <v>116</v>
      </c>
      <c r="F26" s="206"/>
      <c r="G26" s="202"/>
      <c r="H26" s="202"/>
      <c r="I26" s="202"/>
      <c r="J26" s="202"/>
      <c r="K26" s="202"/>
      <c r="L26" s="53"/>
      <c r="M26" s="112" t="str">
        <f t="shared" si="0"/>
        <v>b</v>
      </c>
      <c r="N26" s="124">
        <v>100</v>
      </c>
      <c r="O26" s="124">
        <v>0</v>
      </c>
      <c r="P26" s="124">
        <v>25</v>
      </c>
      <c r="Q26" s="124">
        <v>50</v>
      </c>
      <c r="R26" s="124">
        <v>75</v>
      </c>
    </row>
    <row r="27" spans="1:21" ht="50.1" customHeight="1" x14ac:dyDescent="0.2">
      <c r="A27" s="76"/>
      <c r="B27" s="87"/>
      <c r="C27" s="211"/>
      <c r="D27" s="149" t="s">
        <v>9</v>
      </c>
      <c r="E27" s="150" t="s">
        <v>138</v>
      </c>
      <c r="F27" s="207"/>
      <c r="G27" s="203"/>
      <c r="H27" s="203"/>
      <c r="I27" s="203"/>
      <c r="J27" s="203"/>
      <c r="K27" s="203"/>
      <c r="L27" s="53"/>
      <c r="M27" s="112" t="str">
        <f t="shared" si="0"/>
        <v>c</v>
      </c>
      <c r="N27" s="124">
        <v>100</v>
      </c>
      <c r="O27" s="124">
        <v>100</v>
      </c>
      <c r="P27" s="124">
        <v>25</v>
      </c>
      <c r="Q27" s="124">
        <v>25</v>
      </c>
      <c r="R27" s="124">
        <v>25</v>
      </c>
    </row>
    <row r="28" spans="1:21" ht="15" x14ac:dyDescent="0.2">
      <c r="A28" s="76"/>
      <c r="B28" s="88"/>
      <c r="C28" s="14"/>
      <c r="D28" s="147"/>
      <c r="E28" s="153"/>
      <c r="F28" s="99"/>
      <c r="G28" s="99"/>
      <c r="H28" s="99"/>
      <c r="I28" s="99"/>
      <c r="J28" s="99"/>
      <c r="K28" s="99"/>
      <c r="L28" s="96"/>
      <c r="M28" s="112"/>
      <c r="N28" s="113"/>
      <c r="O28" s="113"/>
      <c r="P28" s="113"/>
      <c r="Q28" s="113"/>
      <c r="R28" s="116"/>
    </row>
    <row r="29" spans="1:21" s="100" customFormat="1" ht="22.5" customHeight="1" thickBot="1" x14ac:dyDescent="0.25">
      <c r="A29" s="76"/>
      <c r="B29" s="83" t="s">
        <v>28</v>
      </c>
      <c r="C29" s="81"/>
      <c r="D29" s="154"/>
      <c r="E29" s="155"/>
      <c r="F29" s="99"/>
      <c r="G29" s="99"/>
      <c r="H29" s="99"/>
      <c r="I29" s="99"/>
      <c r="J29" s="99"/>
      <c r="K29" s="99"/>
      <c r="L29" s="96"/>
      <c r="M29" s="112"/>
      <c r="N29" s="117"/>
      <c r="O29" s="117"/>
      <c r="P29" s="117"/>
      <c r="Q29" s="117"/>
      <c r="R29" s="117"/>
    </row>
    <row r="30" spans="1:21" s="100" customFormat="1" ht="50.1" customHeight="1" x14ac:dyDescent="0.2">
      <c r="A30" s="76"/>
      <c r="B30" s="84">
        <v>7</v>
      </c>
      <c r="C30" s="209" t="s">
        <v>52</v>
      </c>
      <c r="D30" s="149" t="s">
        <v>7</v>
      </c>
      <c r="E30" s="150" t="s">
        <v>35</v>
      </c>
      <c r="F30" s="205"/>
      <c r="G30" s="201" t="e">
        <f>VLOOKUP($F30,$M30:$R35,2,FALSE)</f>
        <v>#N/A</v>
      </c>
      <c r="H30" s="201" t="e">
        <f>VLOOKUP($F30,$M30:$R35,3,FALSE)</f>
        <v>#N/A</v>
      </c>
      <c r="I30" s="201" t="e">
        <f>VLOOKUP($F30,$M30:$R35,4,FALSE)</f>
        <v>#N/A</v>
      </c>
      <c r="J30" s="201" t="e">
        <f>VLOOKUP($F30,$M30:$R35,5,FALSE)</f>
        <v>#N/A</v>
      </c>
      <c r="K30" s="201" t="e">
        <f>VLOOKUP($F30,$M30:$R35,6,FALSE)</f>
        <v>#N/A</v>
      </c>
      <c r="L30" s="53"/>
      <c r="M30" s="112" t="str">
        <f t="shared" si="0"/>
        <v>a</v>
      </c>
      <c r="N30" s="124">
        <v>100</v>
      </c>
      <c r="O30" s="124">
        <v>100</v>
      </c>
      <c r="P30" s="124">
        <v>75</v>
      </c>
      <c r="Q30" s="124">
        <v>0</v>
      </c>
      <c r="R30" s="124">
        <v>0</v>
      </c>
    </row>
    <row r="31" spans="1:21" s="100" customFormat="1" ht="50.1" customHeight="1" x14ac:dyDescent="0.2">
      <c r="A31" s="76"/>
      <c r="B31" s="85"/>
      <c r="C31" s="210"/>
      <c r="D31" s="149" t="s">
        <v>8</v>
      </c>
      <c r="E31" s="150" t="s">
        <v>66</v>
      </c>
      <c r="F31" s="206"/>
      <c r="G31" s="202"/>
      <c r="H31" s="202"/>
      <c r="I31" s="202"/>
      <c r="J31" s="202"/>
      <c r="K31" s="202"/>
      <c r="L31" s="53"/>
      <c r="M31" s="112" t="str">
        <f t="shared" si="0"/>
        <v>b</v>
      </c>
      <c r="N31" s="124">
        <v>100</v>
      </c>
      <c r="O31" s="124">
        <v>100</v>
      </c>
      <c r="P31" s="124">
        <v>75</v>
      </c>
      <c r="Q31" s="124">
        <v>0</v>
      </c>
      <c r="R31" s="124">
        <v>0</v>
      </c>
    </row>
    <row r="32" spans="1:21" s="100" customFormat="1" ht="50.1" customHeight="1" x14ac:dyDescent="0.2">
      <c r="A32" s="76"/>
      <c r="B32" s="85"/>
      <c r="C32" s="210"/>
      <c r="D32" s="149" t="s">
        <v>9</v>
      </c>
      <c r="E32" s="150" t="s">
        <v>67</v>
      </c>
      <c r="F32" s="206"/>
      <c r="G32" s="202"/>
      <c r="H32" s="202"/>
      <c r="I32" s="202"/>
      <c r="J32" s="202"/>
      <c r="K32" s="202"/>
      <c r="L32" s="53"/>
      <c r="M32" s="112" t="str">
        <f t="shared" si="0"/>
        <v>c</v>
      </c>
      <c r="N32" s="124">
        <v>100</v>
      </c>
      <c r="O32" s="124">
        <v>100</v>
      </c>
      <c r="P32" s="124">
        <v>75</v>
      </c>
      <c r="Q32" s="124">
        <v>50</v>
      </c>
      <c r="R32" s="124">
        <v>50</v>
      </c>
    </row>
    <row r="33" spans="1:22" ht="50.1" customHeight="1" x14ac:dyDescent="0.2">
      <c r="A33" s="76"/>
      <c r="B33" s="85"/>
      <c r="C33" s="210"/>
      <c r="D33" s="149" t="s">
        <v>10</v>
      </c>
      <c r="E33" s="150" t="s">
        <v>36</v>
      </c>
      <c r="F33" s="206"/>
      <c r="G33" s="202"/>
      <c r="H33" s="202"/>
      <c r="I33" s="202"/>
      <c r="J33" s="202"/>
      <c r="K33" s="202"/>
      <c r="L33" s="53"/>
      <c r="M33" s="112" t="str">
        <f t="shared" si="0"/>
        <v>d</v>
      </c>
      <c r="N33" s="124">
        <v>50</v>
      </c>
      <c r="O33" s="124">
        <v>50</v>
      </c>
      <c r="P33" s="124">
        <v>75</v>
      </c>
      <c r="Q33" s="124">
        <v>75</v>
      </c>
      <c r="R33" s="124">
        <v>75</v>
      </c>
    </row>
    <row r="34" spans="1:22" s="95" customFormat="1" ht="50.1" customHeight="1" x14ac:dyDescent="0.2">
      <c r="A34" s="90"/>
      <c r="B34" s="85"/>
      <c r="C34" s="210"/>
      <c r="D34" s="149" t="s">
        <v>11</v>
      </c>
      <c r="E34" s="150" t="s">
        <v>68</v>
      </c>
      <c r="F34" s="206"/>
      <c r="G34" s="202"/>
      <c r="H34" s="202"/>
      <c r="I34" s="202"/>
      <c r="J34" s="202"/>
      <c r="K34" s="202"/>
      <c r="L34" s="53"/>
      <c r="M34" s="112" t="str">
        <f t="shared" si="0"/>
        <v>e</v>
      </c>
      <c r="N34" s="124">
        <v>0</v>
      </c>
      <c r="O34" s="124">
        <v>0</v>
      </c>
      <c r="P34" s="124">
        <v>100</v>
      </c>
      <c r="Q34" s="124">
        <v>100</v>
      </c>
      <c r="R34" s="124">
        <v>100</v>
      </c>
      <c r="S34" s="100"/>
      <c r="T34" s="100"/>
      <c r="U34" s="100"/>
      <c r="V34" s="76"/>
    </row>
    <row r="35" spans="1:22" ht="50.1" customHeight="1" x14ac:dyDescent="0.2">
      <c r="A35" s="76"/>
      <c r="B35" s="87"/>
      <c r="C35" s="211"/>
      <c r="D35" s="149" t="s">
        <v>40</v>
      </c>
      <c r="E35" s="150" t="s">
        <v>37</v>
      </c>
      <c r="F35" s="207"/>
      <c r="G35" s="203"/>
      <c r="H35" s="203"/>
      <c r="I35" s="203"/>
      <c r="J35" s="203"/>
      <c r="K35" s="203"/>
      <c r="L35" s="53"/>
      <c r="M35" s="112" t="str">
        <f t="shared" si="0"/>
        <v>f</v>
      </c>
      <c r="N35" s="124">
        <v>0</v>
      </c>
      <c r="O35" s="124">
        <v>0</v>
      </c>
      <c r="P35" s="124">
        <v>100</v>
      </c>
      <c r="Q35" s="124">
        <v>100</v>
      </c>
      <c r="R35" s="124">
        <v>100</v>
      </c>
    </row>
    <row r="36" spans="1:22" ht="15" x14ac:dyDescent="0.2">
      <c r="A36" s="76"/>
      <c r="B36" s="88"/>
      <c r="C36" s="14"/>
      <c r="D36" s="147"/>
      <c r="E36" s="153"/>
      <c r="F36" s="99"/>
      <c r="G36" s="99"/>
      <c r="H36" s="99"/>
      <c r="I36" s="99"/>
      <c r="J36" s="99"/>
      <c r="K36" s="99"/>
      <c r="L36" s="96"/>
      <c r="M36" s="112"/>
      <c r="N36" s="113"/>
      <c r="O36" s="113"/>
      <c r="P36" s="113"/>
      <c r="Q36" s="113"/>
      <c r="R36" s="70"/>
    </row>
    <row r="37" spans="1:22" ht="50.1" customHeight="1" x14ac:dyDescent="0.2">
      <c r="A37" s="76"/>
      <c r="B37" s="84">
        <v>8</v>
      </c>
      <c r="C37" s="209" t="s">
        <v>51</v>
      </c>
      <c r="D37" s="149" t="s">
        <v>7</v>
      </c>
      <c r="E37" s="156" t="s">
        <v>139</v>
      </c>
      <c r="F37" s="205"/>
      <c r="G37" s="201" t="e">
        <f>VLOOKUP($F37,$M37:$R40,2,FALSE)</f>
        <v>#N/A</v>
      </c>
      <c r="H37" s="201" t="e">
        <f>VLOOKUP($F37,$M37:$R40,3,FALSE)</f>
        <v>#N/A</v>
      </c>
      <c r="I37" s="201" t="e">
        <f>VLOOKUP($F37,$M37:$R40,4,FALSE)</f>
        <v>#N/A</v>
      </c>
      <c r="J37" s="201" t="e">
        <f>VLOOKUP($F37,$M37:$R40,5,FALSE)</f>
        <v>#N/A</v>
      </c>
      <c r="K37" s="201" t="e">
        <f>VLOOKUP($F37,$M37:$R40,6,FALSE)</f>
        <v>#N/A</v>
      </c>
      <c r="L37" s="53"/>
      <c r="M37" s="112" t="str">
        <f t="shared" si="0"/>
        <v>a</v>
      </c>
      <c r="N37" s="124">
        <v>100</v>
      </c>
      <c r="O37" s="124">
        <v>100</v>
      </c>
      <c r="P37" s="124">
        <v>0</v>
      </c>
      <c r="Q37" s="124">
        <v>0</v>
      </c>
      <c r="R37" s="124">
        <v>0</v>
      </c>
    </row>
    <row r="38" spans="1:22" ht="50.1" customHeight="1" x14ac:dyDescent="0.2">
      <c r="A38" s="76"/>
      <c r="B38" s="85"/>
      <c r="C38" s="210"/>
      <c r="D38" s="149" t="s">
        <v>8</v>
      </c>
      <c r="E38" s="156" t="s">
        <v>140</v>
      </c>
      <c r="F38" s="206"/>
      <c r="G38" s="202"/>
      <c r="H38" s="202"/>
      <c r="I38" s="202"/>
      <c r="J38" s="202"/>
      <c r="K38" s="202"/>
      <c r="L38" s="53"/>
      <c r="M38" s="112" t="str">
        <f t="shared" si="0"/>
        <v>b</v>
      </c>
      <c r="N38" s="124">
        <v>100</v>
      </c>
      <c r="O38" s="124">
        <v>50</v>
      </c>
      <c r="P38" s="124">
        <v>75</v>
      </c>
      <c r="Q38" s="124">
        <v>50</v>
      </c>
      <c r="R38" s="124">
        <v>25</v>
      </c>
    </row>
    <row r="39" spans="1:22" ht="50.1" customHeight="1" x14ac:dyDescent="0.2">
      <c r="A39" s="76"/>
      <c r="B39" s="85"/>
      <c r="C39" s="41"/>
      <c r="D39" s="149" t="s">
        <v>9</v>
      </c>
      <c r="E39" s="156" t="s">
        <v>141</v>
      </c>
      <c r="F39" s="206"/>
      <c r="G39" s="202"/>
      <c r="H39" s="202"/>
      <c r="I39" s="202"/>
      <c r="J39" s="202"/>
      <c r="K39" s="202"/>
      <c r="L39" s="53"/>
      <c r="M39" s="112" t="str">
        <f t="shared" si="0"/>
        <v>c</v>
      </c>
      <c r="N39" s="124">
        <v>100</v>
      </c>
      <c r="O39" s="124">
        <v>50</v>
      </c>
      <c r="P39" s="124">
        <v>50</v>
      </c>
      <c r="Q39" s="124">
        <v>75</v>
      </c>
      <c r="R39" s="124">
        <v>75</v>
      </c>
    </row>
    <row r="40" spans="1:22" ht="50.1" customHeight="1" x14ac:dyDescent="0.2">
      <c r="A40" s="76"/>
      <c r="B40" s="87"/>
      <c r="C40" s="50"/>
      <c r="D40" s="149" t="s">
        <v>10</v>
      </c>
      <c r="E40" s="157" t="s">
        <v>142</v>
      </c>
      <c r="F40" s="207"/>
      <c r="G40" s="203"/>
      <c r="H40" s="203"/>
      <c r="I40" s="203"/>
      <c r="J40" s="203"/>
      <c r="K40" s="203"/>
      <c r="L40" s="53"/>
      <c r="M40" s="112" t="str">
        <f t="shared" si="0"/>
        <v>d</v>
      </c>
      <c r="N40" s="124">
        <v>0</v>
      </c>
      <c r="O40" s="124">
        <v>0</v>
      </c>
      <c r="P40" s="124">
        <v>100</v>
      </c>
      <c r="Q40" s="124">
        <v>100</v>
      </c>
      <c r="R40" s="124">
        <v>100</v>
      </c>
    </row>
    <row r="41" spans="1:22" ht="15" x14ac:dyDescent="0.2">
      <c r="A41" s="76"/>
      <c r="B41" s="88"/>
      <c r="C41" s="14"/>
      <c r="D41" s="151"/>
      <c r="E41" s="152"/>
      <c r="F41" s="56"/>
      <c r="G41" s="56"/>
      <c r="H41" s="56"/>
      <c r="I41" s="56"/>
      <c r="J41" s="56"/>
      <c r="K41" s="56"/>
      <c r="L41" s="53"/>
      <c r="M41" s="112"/>
      <c r="N41" s="113"/>
      <c r="O41" s="118"/>
      <c r="P41" s="118"/>
      <c r="Q41" s="118"/>
      <c r="R41" s="119"/>
    </row>
    <row r="42" spans="1:22" s="96" customFormat="1" ht="50.1" customHeight="1" x14ac:dyDescent="0.25">
      <c r="A42" s="97"/>
      <c r="B42" s="84">
        <v>9</v>
      </c>
      <c r="C42" s="209" t="s">
        <v>50</v>
      </c>
      <c r="D42" s="149" t="s">
        <v>7</v>
      </c>
      <c r="E42" s="156" t="s">
        <v>117</v>
      </c>
      <c r="F42" s="205"/>
      <c r="G42" s="201" t="e">
        <f>VLOOKUP($F42,$M42:$R45,2,FALSE)</f>
        <v>#N/A</v>
      </c>
      <c r="H42" s="201" t="e">
        <f>VLOOKUP($F42,$M42:$R45,3,FALSE)</f>
        <v>#N/A</v>
      </c>
      <c r="I42" s="201" t="e">
        <f>VLOOKUP($F42,$M42:$R45,4,FALSE)</f>
        <v>#N/A</v>
      </c>
      <c r="J42" s="201" t="e">
        <f>VLOOKUP($F42,$M42:$R45,5,FALSE)</f>
        <v>#N/A</v>
      </c>
      <c r="K42" s="201" t="e">
        <f>VLOOKUP($F42,$M42:$R45,6,FALSE)</f>
        <v>#N/A</v>
      </c>
      <c r="L42" s="53"/>
      <c r="M42" s="112" t="str">
        <f t="shared" si="0"/>
        <v>a</v>
      </c>
      <c r="N42" s="124">
        <v>75</v>
      </c>
      <c r="O42" s="124">
        <v>75</v>
      </c>
      <c r="P42" s="124">
        <v>0</v>
      </c>
      <c r="Q42" s="124">
        <v>0</v>
      </c>
      <c r="R42" s="124">
        <v>0</v>
      </c>
    </row>
    <row r="43" spans="1:22" s="96" customFormat="1" ht="50.1" customHeight="1" x14ac:dyDescent="0.25">
      <c r="A43" s="97"/>
      <c r="B43" s="85"/>
      <c r="C43" s="210"/>
      <c r="D43" s="149" t="s">
        <v>8</v>
      </c>
      <c r="E43" s="156" t="s">
        <v>49</v>
      </c>
      <c r="F43" s="206"/>
      <c r="G43" s="202"/>
      <c r="H43" s="202"/>
      <c r="I43" s="202"/>
      <c r="J43" s="202"/>
      <c r="K43" s="202"/>
      <c r="L43" s="53"/>
      <c r="M43" s="112" t="str">
        <f t="shared" si="0"/>
        <v>b</v>
      </c>
      <c r="N43" s="124">
        <v>0</v>
      </c>
      <c r="O43" s="124">
        <v>0</v>
      </c>
      <c r="P43" s="124">
        <v>0</v>
      </c>
      <c r="Q43" s="124">
        <v>100</v>
      </c>
      <c r="R43" s="124">
        <v>0</v>
      </c>
    </row>
    <row r="44" spans="1:22" s="96" customFormat="1" ht="50.1" customHeight="1" x14ac:dyDescent="0.25">
      <c r="A44" s="97"/>
      <c r="B44" s="85"/>
      <c r="C44" s="17"/>
      <c r="D44" s="149" t="s">
        <v>9</v>
      </c>
      <c r="E44" s="156" t="s">
        <v>105</v>
      </c>
      <c r="F44" s="206"/>
      <c r="G44" s="202"/>
      <c r="H44" s="202"/>
      <c r="I44" s="202"/>
      <c r="J44" s="202"/>
      <c r="K44" s="202"/>
      <c r="L44" s="53"/>
      <c r="M44" s="112" t="str">
        <f t="shared" si="0"/>
        <v>c</v>
      </c>
      <c r="N44" s="124">
        <v>0</v>
      </c>
      <c r="O44" s="124">
        <v>0</v>
      </c>
      <c r="P44" s="124">
        <v>75</v>
      </c>
      <c r="Q44" s="124">
        <v>50</v>
      </c>
      <c r="R44" s="124">
        <v>25</v>
      </c>
    </row>
    <row r="45" spans="1:22" s="96" customFormat="1" ht="50.1" customHeight="1" x14ac:dyDescent="0.25">
      <c r="A45" s="97"/>
      <c r="B45" s="87"/>
      <c r="C45" s="51"/>
      <c r="D45" s="149" t="s">
        <v>10</v>
      </c>
      <c r="E45" s="156" t="s">
        <v>106</v>
      </c>
      <c r="F45" s="207"/>
      <c r="G45" s="203"/>
      <c r="H45" s="203"/>
      <c r="I45" s="203"/>
      <c r="J45" s="203"/>
      <c r="K45" s="203"/>
      <c r="L45" s="53"/>
      <c r="M45" s="112" t="str">
        <f t="shared" si="0"/>
        <v>d</v>
      </c>
      <c r="N45" s="124">
        <v>0</v>
      </c>
      <c r="O45" s="124">
        <v>0</v>
      </c>
      <c r="P45" s="124">
        <v>50</v>
      </c>
      <c r="Q45" s="124">
        <v>75</v>
      </c>
      <c r="R45" s="124">
        <v>100</v>
      </c>
    </row>
    <row r="46" spans="1:22" ht="15" x14ac:dyDescent="0.2">
      <c r="A46" s="76"/>
      <c r="B46" s="88"/>
      <c r="C46" s="14"/>
      <c r="D46" s="151"/>
      <c r="E46" s="152"/>
      <c r="F46" s="56"/>
      <c r="G46" s="56"/>
      <c r="H46" s="56"/>
      <c r="I46" s="56"/>
      <c r="J46" s="56"/>
      <c r="K46" s="56"/>
      <c r="L46" s="53"/>
      <c r="M46" s="112"/>
      <c r="N46" s="113"/>
      <c r="O46" s="118"/>
      <c r="P46" s="118"/>
      <c r="Q46" s="118"/>
      <c r="R46" s="116"/>
    </row>
    <row r="47" spans="1:22" ht="50.1" customHeight="1" x14ac:dyDescent="0.2">
      <c r="A47" s="76"/>
      <c r="B47" s="84">
        <v>10</v>
      </c>
      <c r="C47" s="209" t="s">
        <v>107</v>
      </c>
      <c r="D47" s="149" t="s">
        <v>7</v>
      </c>
      <c r="E47" s="156" t="s">
        <v>118</v>
      </c>
      <c r="F47" s="205"/>
      <c r="G47" s="201" t="e">
        <f>VLOOKUP($F47,$M47:$R50,2,FALSE)</f>
        <v>#N/A</v>
      </c>
      <c r="H47" s="201" t="e">
        <f>VLOOKUP($F47,$M47:$R50,3,FALSE)</f>
        <v>#N/A</v>
      </c>
      <c r="I47" s="201" t="e">
        <f>VLOOKUP($F47,$M47:$R50,4,FALSE)</f>
        <v>#N/A</v>
      </c>
      <c r="J47" s="201" t="e">
        <f>VLOOKUP($F47,$M47:$R50,5,FALSE)</f>
        <v>#N/A</v>
      </c>
      <c r="K47" s="201" t="e">
        <f>VLOOKUP($F47,$M47:$R50,6,FALSE)</f>
        <v>#N/A</v>
      </c>
      <c r="L47" s="53"/>
      <c r="M47" s="112" t="str">
        <f t="shared" si="0"/>
        <v>a</v>
      </c>
      <c r="N47" s="124">
        <v>100</v>
      </c>
      <c r="O47" s="124">
        <v>100</v>
      </c>
      <c r="P47" s="124">
        <v>25</v>
      </c>
      <c r="Q47" s="124">
        <v>0</v>
      </c>
      <c r="R47" s="124">
        <v>0</v>
      </c>
    </row>
    <row r="48" spans="1:22" ht="50.1" customHeight="1" x14ac:dyDescent="0.2">
      <c r="A48" s="76"/>
      <c r="B48" s="85"/>
      <c r="C48" s="210"/>
      <c r="D48" s="149" t="s">
        <v>8</v>
      </c>
      <c r="E48" s="156" t="s">
        <v>108</v>
      </c>
      <c r="F48" s="206"/>
      <c r="G48" s="202"/>
      <c r="H48" s="202"/>
      <c r="I48" s="202"/>
      <c r="J48" s="202"/>
      <c r="K48" s="202"/>
      <c r="L48" s="53"/>
      <c r="M48" s="112" t="str">
        <f t="shared" si="0"/>
        <v>b</v>
      </c>
      <c r="N48" s="124">
        <v>100</v>
      </c>
      <c r="O48" s="124">
        <v>100</v>
      </c>
      <c r="P48" s="124">
        <v>50</v>
      </c>
      <c r="Q48" s="124">
        <v>0</v>
      </c>
      <c r="R48" s="124">
        <v>0</v>
      </c>
    </row>
    <row r="49" spans="1:18" ht="50.1" customHeight="1" x14ac:dyDescent="0.2">
      <c r="A49" s="76"/>
      <c r="B49" s="85"/>
      <c r="C49" s="210"/>
      <c r="D49" s="149" t="s">
        <v>9</v>
      </c>
      <c r="E49" s="156" t="s">
        <v>143</v>
      </c>
      <c r="F49" s="206"/>
      <c r="G49" s="202"/>
      <c r="H49" s="202"/>
      <c r="I49" s="202"/>
      <c r="J49" s="202"/>
      <c r="K49" s="202"/>
      <c r="L49" s="53"/>
      <c r="M49" s="112" t="str">
        <f t="shared" si="0"/>
        <v>c</v>
      </c>
      <c r="N49" s="124">
        <v>0</v>
      </c>
      <c r="O49" s="124">
        <v>0</v>
      </c>
      <c r="P49" s="124">
        <v>50</v>
      </c>
      <c r="Q49" s="124">
        <v>50</v>
      </c>
      <c r="R49" s="124">
        <v>50</v>
      </c>
    </row>
    <row r="50" spans="1:18" ht="50.1" customHeight="1" x14ac:dyDescent="0.2">
      <c r="A50" s="76"/>
      <c r="B50" s="89"/>
      <c r="C50" s="215"/>
      <c r="D50" s="149" t="s">
        <v>10</v>
      </c>
      <c r="E50" s="156" t="s">
        <v>144</v>
      </c>
      <c r="F50" s="207"/>
      <c r="G50" s="203"/>
      <c r="H50" s="203"/>
      <c r="I50" s="203"/>
      <c r="J50" s="203"/>
      <c r="K50" s="203"/>
      <c r="L50" s="53"/>
      <c r="M50" s="112" t="str">
        <f t="shared" si="0"/>
        <v>d</v>
      </c>
      <c r="N50" s="124">
        <v>0</v>
      </c>
      <c r="O50" s="124">
        <v>0</v>
      </c>
      <c r="P50" s="124">
        <v>50</v>
      </c>
      <c r="Q50" s="124">
        <v>50</v>
      </c>
      <c r="R50" s="124">
        <v>50</v>
      </c>
    </row>
    <row r="51" spans="1:18" ht="15" x14ac:dyDescent="0.2">
      <c r="A51" s="76"/>
      <c r="B51" s="88"/>
      <c r="C51" s="14"/>
      <c r="D51" s="147"/>
      <c r="E51" s="153"/>
      <c r="F51" s="56"/>
      <c r="G51" s="56"/>
      <c r="H51" s="56"/>
      <c r="I51" s="56"/>
      <c r="J51" s="56"/>
      <c r="K51" s="56"/>
      <c r="L51" s="53"/>
      <c r="M51" s="112"/>
      <c r="N51" s="120"/>
      <c r="O51" s="120"/>
      <c r="P51" s="120"/>
      <c r="Q51" s="120"/>
      <c r="R51" s="75"/>
    </row>
    <row r="52" spans="1:18" s="96" customFormat="1" ht="50.1" customHeight="1" x14ac:dyDescent="0.25">
      <c r="A52" s="97"/>
      <c r="B52" s="84">
        <v>11</v>
      </c>
      <c r="C52" s="209" t="s">
        <v>109</v>
      </c>
      <c r="D52" s="149" t="s">
        <v>7</v>
      </c>
      <c r="E52" s="156" t="s">
        <v>145</v>
      </c>
      <c r="F52" s="205"/>
      <c r="G52" s="201" t="e">
        <f>VLOOKUP($F52,$M52:$R55,2,FALSE)</f>
        <v>#N/A</v>
      </c>
      <c r="H52" s="201" t="e">
        <f>VLOOKUP($F52,$M52:$R55,3,FALSE)</f>
        <v>#N/A</v>
      </c>
      <c r="I52" s="201" t="e">
        <f>VLOOKUP($F52,$M52:$R55,4,FALSE)</f>
        <v>#N/A</v>
      </c>
      <c r="J52" s="201" t="e">
        <f>VLOOKUP($F52,$M52:$R55,5,FALSE)</f>
        <v>#N/A</v>
      </c>
      <c r="K52" s="201" t="e">
        <f>VLOOKUP($F52,$M52:$R55,6,FALSE)</f>
        <v>#N/A</v>
      </c>
      <c r="L52" s="53"/>
      <c r="M52" s="112" t="str">
        <f t="shared" si="0"/>
        <v>a</v>
      </c>
      <c r="N52" s="124">
        <v>100</v>
      </c>
      <c r="O52" s="124">
        <v>100</v>
      </c>
      <c r="P52" s="124">
        <v>25</v>
      </c>
      <c r="Q52" s="124">
        <v>0</v>
      </c>
      <c r="R52" s="124">
        <v>0</v>
      </c>
    </row>
    <row r="53" spans="1:18" s="96" customFormat="1" ht="50.1" customHeight="1" x14ac:dyDescent="0.25">
      <c r="A53" s="97"/>
      <c r="B53" s="85"/>
      <c r="C53" s="210"/>
      <c r="D53" s="149" t="s">
        <v>8</v>
      </c>
      <c r="E53" s="156" t="s">
        <v>38</v>
      </c>
      <c r="F53" s="206"/>
      <c r="G53" s="202"/>
      <c r="H53" s="202"/>
      <c r="I53" s="202"/>
      <c r="J53" s="202"/>
      <c r="K53" s="202"/>
      <c r="L53" s="53"/>
      <c r="M53" s="112" t="str">
        <f t="shared" si="0"/>
        <v>b</v>
      </c>
      <c r="N53" s="124">
        <v>0</v>
      </c>
      <c r="O53" s="124">
        <v>0</v>
      </c>
      <c r="P53" s="124">
        <v>50</v>
      </c>
      <c r="Q53" s="124">
        <v>50</v>
      </c>
      <c r="R53" s="124">
        <v>50</v>
      </c>
    </row>
    <row r="54" spans="1:18" s="96" customFormat="1" ht="50.1" customHeight="1" x14ac:dyDescent="0.25">
      <c r="A54" s="97"/>
      <c r="B54" s="89"/>
      <c r="C54" s="60"/>
      <c r="D54" s="149" t="s">
        <v>9</v>
      </c>
      <c r="E54" s="156" t="s">
        <v>146</v>
      </c>
      <c r="F54" s="207"/>
      <c r="G54" s="203"/>
      <c r="H54" s="203"/>
      <c r="I54" s="203"/>
      <c r="J54" s="203"/>
      <c r="K54" s="203"/>
      <c r="L54" s="53"/>
      <c r="M54" s="112" t="str">
        <f t="shared" si="0"/>
        <v>c</v>
      </c>
      <c r="N54" s="124">
        <v>0</v>
      </c>
      <c r="O54" s="124">
        <v>0</v>
      </c>
      <c r="P54" s="124">
        <v>0</v>
      </c>
      <c r="Q54" s="124">
        <v>0</v>
      </c>
      <c r="R54" s="124">
        <v>0</v>
      </c>
    </row>
    <row r="55" spans="1:18" s="96" customFormat="1" ht="15" customHeight="1" x14ac:dyDescent="0.2">
      <c r="A55" s="97"/>
      <c r="B55" s="88"/>
      <c r="C55" s="14"/>
      <c r="D55" s="151"/>
      <c r="E55" s="152"/>
      <c r="F55" s="69"/>
      <c r="G55" s="72"/>
      <c r="H55" s="73"/>
      <c r="I55" s="73"/>
      <c r="J55" s="71"/>
      <c r="K55" s="69"/>
      <c r="L55" s="69"/>
      <c r="M55" s="112"/>
      <c r="N55" s="113"/>
      <c r="O55" s="118"/>
      <c r="P55" s="118"/>
      <c r="Q55" s="118"/>
      <c r="R55" s="116"/>
    </row>
    <row r="56" spans="1:18" ht="50.1" customHeight="1" x14ac:dyDescent="0.2">
      <c r="A56" s="76"/>
      <c r="B56" s="84">
        <v>12</v>
      </c>
      <c r="C56" s="216" t="s">
        <v>41</v>
      </c>
      <c r="D56" s="149" t="s">
        <v>7</v>
      </c>
      <c r="E56" s="156" t="s">
        <v>34</v>
      </c>
      <c r="F56" s="205"/>
      <c r="G56" s="204" t="e">
        <f>VLOOKUP($F56,$M56:$R57,2,FALSE)</f>
        <v>#N/A</v>
      </c>
      <c r="H56" s="201" t="e">
        <f>VLOOKUP($F56,$M56:$R57,3,FALSE)</f>
        <v>#N/A</v>
      </c>
      <c r="I56" s="201" t="e">
        <f>VLOOKUP($F56,$M56:$R57,4,FALSE)</f>
        <v>#N/A</v>
      </c>
      <c r="J56" s="201" t="e">
        <f>VLOOKUP($F56,$M56:$R57,5,FALSE)</f>
        <v>#N/A</v>
      </c>
      <c r="K56" s="201" t="e">
        <f>VLOOKUP($F56,$M56:$R57,6,FALSE)</f>
        <v>#N/A</v>
      </c>
      <c r="L56" s="53"/>
      <c r="M56" s="112" t="str">
        <f t="shared" ref="M56:M62" si="1">D56</f>
        <v>a</v>
      </c>
      <c r="N56" s="124">
        <v>0</v>
      </c>
      <c r="O56" s="124">
        <v>0</v>
      </c>
      <c r="P56" s="124">
        <v>100</v>
      </c>
      <c r="Q56" s="124">
        <v>100</v>
      </c>
      <c r="R56" s="124">
        <v>100</v>
      </c>
    </row>
    <row r="57" spans="1:18" ht="50.1" customHeight="1" x14ac:dyDescent="0.2">
      <c r="A57" s="76"/>
      <c r="B57" s="87"/>
      <c r="C57" s="220"/>
      <c r="D57" s="149" t="s">
        <v>8</v>
      </c>
      <c r="E57" s="156" t="s">
        <v>12</v>
      </c>
      <c r="F57" s="207"/>
      <c r="G57" s="204"/>
      <c r="H57" s="203"/>
      <c r="I57" s="202"/>
      <c r="J57" s="202"/>
      <c r="K57" s="202"/>
      <c r="L57" s="53"/>
      <c r="M57" s="112" t="str">
        <f t="shared" si="1"/>
        <v>b</v>
      </c>
      <c r="N57" s="124">
        <v>100</v>
      </c>
      <c r="O57" s="124">
        <v>100</v>
      </c>
      <c r="P57" s="124">
        <v>0</v>
      </c>
      <c r="Q57" s="124">
        <v>0</v>
      </c>
      <c r="R57" s="124">
        <v>0</v>
      </c>
    </row>
    <row r="58" spans="1:18" ht="24.75" customHeight="1" x14ac:dyDescent="0.2">
      <c r="A58" s="76"/>
      <c r="D58" s="158"/>
      <c r="E58" s="147"/>
      <c r="F58" s="217"/>
      <c r="G58" s="225"/>
      <c r="H58" s="64"/>
      <c r="I58" s="225"/>
      <c r="J58" s="225"/>
      <c r="K58" s="225"/>
      <c r="L58" s="57"/>
      <c r="M58" s="112"/>
      <c r="N58" s="121"/>
      <c r="O58" s="121"/>
      <c r="P58" s="121"/>
      <c r="Q58" s="67"/>
      <c r="R58" s="107"/>
    </row>
    <row r="59" spans="1:18" ht="22.5" customHeight="1" x14ac:dyDescent="0.2">
      <c r="A59" s="76"/>
      <c r="B59" s="83" t="s">
        <v>29</v>
      </c>
      <c r="C59" s="81"/>
      <c r="D59" s="158"/>
      <c r="E59" s="147"/>
      <c r="F59" s="217"/>
      <c r="G59" s="226"/>
      <c r="H59" s="64"/>
      <c r="I59" s="226"/>
      <c r="J59" s="226"/>
      <c r="K59" s="226"/>
      <c r="L59" s="57"/>
      <c r="M59" s="112"/>
      <c r="N59" s="121"/>
      <c r="O59" s="121"/>
      <c r="P59" s="121"/>
      <c r="Q59" s="67"/>
      <c r="R59" s="107"/>
    </row>
    <row r="60" spans="1:18" s="74" customFormat="1" ht="50.1" customHeight="1" x14ac:dyDescent="0.25">
      <c r="A60" s="69"/>
      <c r="B60" s="84">
        <v>13</v>
      </c>
      <c r="C60" s="216" t="s">
        <v>110</v>
      </c>
      <c r="D60" s="149" t="s">
        <v>7</v>
      </c>
      <c r="E60" s="156" t="s">
        <v>100</v>
      </c>
      <c r="F60" s="205"/>
      <c r="G60" s="201" t="e">
        <f>VLOOKUP($F60,$M60:$R63,2,FALSE)</f>
        <v>#N/A</v>
      </c>
      <c r="H60" s="201" t="e">
        <f>VLOOKUP($F60,$M60:$R63,3,FALSE)</f>
        <v>#N/A</v>
      </c>
      <c r="I60" s="201" t="e">
        <f>VLOOKUP($F60,$M60:$R63,4,FALSE)</f>
        <v>#N/A</v>
      </c>
      <c r="J60" s="201" t="e">
        <f>VLOOKUP($F60,$M60:$R63,5,FALSE)</f>
        <v>#N/A</v>
      </c>
      <c r="K60" s="201" t="e">
        <f>VLOOKUP($F60,$M60:$R63,6,FALSE)</f>
        <v>#N/A</v>
      </c>
      <c r="L60" s="53"/>
      <c r="M60" s="112" t="str">
        <f t="shared" si="1"/>
        <v>a</v>
      </c>
      <c r="N60" s="124">
        <v>100</v>
      </c>
      <c r="O60" s="124">
        <v>100</v>
      </c>
      <c r="P60" s="124">
        <v>0</v>
      </c>
      <c r="Q60" s="124">
        <v>0</v>
      </c>
      <c r="R60" s="124">
        <v>0</v>
      </c>
    </row>
    <row r="61" spans="1:18" ht="50.1" customHeight="1" x14ac:dyDescent="0.2">
      <c r="A61" s="76"/>
      <c r="B61" s="85"/>
      <c r="C61" s="216"/>
      <c r="D61" s="149" t="s">
        <v>8</v>
      </c>
      <c r="E61" s="156" t="s">
        <v>44</v>
      </c>
      <c r="F61" s="206"/>
      <c r="G61" s="202"/>
      <c r="H61" s="202"/>
      <c r="I61" s="202"/>
      <c r="J61" s="202"/>
      <c r="K61" s="202"/>
      <c r="L61" s="53"/>
      <c r="M61" s="112" t="str">
        <f t="shared" si="1"/>
        <v>b</v>
      </c>
      <c r="N61" s="124">
        <v>0</v>
      </c>
      <c r="O61" s="124">
        <v>0</v>
      </c>
      <c r="P61" s="124">
        <v>100</v>
      </c>
      <c r="Q61" s="124">
        <v>100</v>
      </c>
      <c r="R61" s="124">
        <v>100</v>
      </c>
    </row>
    <row r="62" spans="1:18" ht="50.1" customHeight="1" x14ac:dyDescent="0.2">
      <c r="A62" s="76"/>
      <c r="B62" s="87"/>
      <c r="C62" s="220"/>
      <c r="D62" s="149" t="s">
        <v>9</v>
      </c>
      <c r="E62" s="156" t="s">
        <v>43</v>
      </c>
      <c r="F62" s="207"/>
      <c r="G62" s="203"/>
      <c r="H62" s="203"/>
      <c r="I62" s="203"/>
      <c r="J62" s="203"/>
      <c r="K62" s="203"/>
      <c r="L62" s="53"/>
      <c r="M62" s="112" t="str">
        <f t="shared" si="1"/>
        <v>c</v>
      </c>
      <c r="N62" s="124">
        <v>0</v>
      </c>
      <c r="O62" s="124">
        <v>0</v>
      </c>
      <c r="P62" s="124">
        <v>50</v>
      </c>
      <c r="Q62" s="124">
        <v>50</v>
      </c>
      <c r="R62" s="124">
        <v>50</v>
      </c>
    </row>
    <row r="63" spans="1:18" ht="15" customHeight="1" thickBot="1" x14ac:dyDescent="0.25">
      <c r="A63" s="76"/>
      <c r="B63" s="88"/>
      <c r="C63" s="14"/>
      <c r="D63" s="15"/>
      <c r="F63" s="65"/>
      <c r="G63" s="65"/>
      <c r="H63" s="65"/>
      <c r="I63" s="65"/>
      <c r="J63" s="65"/>
      <c r="K63" s="65"/>
      <c r="L63" s="47"/>
      <c r="N63" s="121"/>
      <c r="O63" s="121"/>
      <c r="P63" s="121"/>
      <c r="Q63" s="121"/>
      <c r="R63" s="107"/>
    </row>
    <row r="64" spans="1:18" ht="67.5" customHeight="1" x14ac:dyDescent="0.2">
      <c r="A64" s="76"/>
      <c r="B64" s="218" t="s">
        <v>82</v>
      </c>
      <c r="C64" s="219"/>
      <c r="D64" s="212" t="e">
        <f>IF(K64=R64,K2,IF(J64=R64,J2,IF(I64=R64,I2,IF(H64=R64,H2,IF(G64=R64,G2,"Niet")))))</f>
        <v>#N/A</v>
      </c>
      <c r="E64" s="213"/>
      <c r="F64" s="127"/>
      <c r="G64" s="106" t="e">
        <f>SUM(G4:G62)</f>
        <v>#N/A</v>
      </c>
      <c r="H64" s="106" t="e">
        <f t="shared" ref="H64:K64" si="2">SUM(H4:H62)</f>
        <v>#N/A</v>
      </c>
      <c r="I64" s="106" t="e">
        <f t="shared" si="2"/>
        <v>#N/A</v>
      </c>
      <c r="J64" s="106" t="e">
        <f t="shared" si="2"/>
        <v>#N/A</v>
      </c>
      <c r="K64" s="106" t="e">
        <f t="shared" si="2"/>
        <v>#N/A</v>
      </c>
      <c r="L64" s="53"/>
      <c r="N64" s="93"/>
      <c r="O64" s="93"/>
      <c r="P64" s="121"/>
      <c r="Q64" s="126" t="s">
        <v>84</v>
      </c>
      <c r="R64" s="113" t="e">
        <f>MAX(G64:K64)</f>
        <v>#N/A</v>
      </c>
    </row>
    <row r="65" spans="1:26" ht="155.25" customHeight="1" thickBot="1" x14ac:dyDescent="0.25">
      <c r="A65" s="76"/>
      <c r="B65" s="128"/>
      <c r="C65" s="159" t="s">
        <v>85</v>
      </c>
      <c r="D65" s="129"/>
      <c r="E65" s="130" t="e">
        <f>IF(D64=G2,Toelichting!B11,IF(D64=H2,Toelichting!B12,IF('SAMEN inkopen'!D64='SAMEN inkopen'!I2,Toelichting!B13,IF(D64=J2,Toelichting!B14,IF('SAMEN inkopen'!D64='SAMEN inkopen'!K2,Toelichting!B15,"-")))))</f>
        <v>#N/A</v>
      </c>
      <c r="F65" s="137"/>
      <c r="G65" s="66"/>
      <c r="H65" s="66"/>
      <c r="I65" s="64"/>
      <c r="J65" s="66"/>
      <c r="K65" s="66"/>
      <c r="L65" s="57"/>
      <c r="N65" s="121"/>
      <c r="O65" s="121"/>
      <c r="P65" s="121"/>
      <c r="Q65" s="121"/>
      <c r="R65" s="107"/>
    </row>
    <row r="66" spans="1:26" x14ac:dyDescent="0.2">
      <c r="A66" s="76"/>
      <c r="E66" s="12"/>
      <c r="F66" s="137"/>
      <c r="G66" s="66"/>
      <c r="H66" s="66"/>
      <c r="I66" s="64"/>
      <c r="J66" s="66"/>
      <c r="K66" s="66"/>
      <c r="L66" s="57"/>
      <c r="N66" s="121"/>
      <c r="O66" s="121"/>
      <c r="P66" s="121"/>
      <c r="Q66" s="121"/>
    </row>
    <row r="67" spans="1:26" x14ac:dyDescent="0.2">
      <c r="A67" s="76"/>
      <c r="E67" s="12"/>
      <c r="F67" s="137"/>
      <c r="G67" s="66"/>
      <c r="H67" s="66"/>
      <c r="I67" s="64"/>
      <c r="J67" s="66"/>
      <c r="K67" s="66"/>
      <c r="L67" s="135"/>
      <c r="N67" s="121"/>
      <c r="O67" s="121"/>
      <c r="P67" s="121"/>
      <c r="Q67" s="121"/>
      <c r="T67" s="140"/>
      <c r="U67" s="140"/>
      <c r="V67" s="140"/>
      <c r="W67" s="140"/>
      <c r="X67" s="140"/>
      <c r="Y67" s="140"/>
      <c r="Z67" s="140"/>
    </row>
    <row r="68" spans="1:26" ht="30" customHeight="1" x14ac:dyDescent="0.2">
      <c r="A68" s="76"/>
      <c r="B68" s="83" t="s">
        <v>95</v>
      </c>
      <c r="C68" s="81"/>
      <c r="E68" s="43"/>
      <c r="F68" s="16"/>
      <c r="G68" s="66"/>
      <c r="H68" s="66"/>
      <c r="I68" s="16"/>
      <c r="J68" s="66"/>
      <c r="K68" s="66"/>
      <c r="L68" s="12"/>
      <c r="O68" s="121"/>
      <c r="P68" s="121"/>
      <c r="Q68" s="121"/>
      <c r="T68" s="140"/>
      <c r="U68" s="140"/>
      <c r="V68" s="140"/>
      <c r="W68" s="140"/>
      <c r="X68" s="140"/>
      <c r="Y68" s="140"/>
      <c r="Z68" s="140"/>
    </row>
    <row r="69" spans="1:26" ht="50.1" customHeight="1" x14ac:dyDescent="0.2">
      <c r="A69" s="76"/>
      <c r="B69" s="84" t="s">
        <v>86</v>
      </c>
      <c r="C69" s="209" t="s">
        <v>125</v>
      </c>
      <c r="D69" s="149">
        <v>1</v>
      </c>
      <c r="E69" s="156" t="s">
        <v>73</v>
      </c>
      <c r="F69" s="54"/>
      <c r="G69" s="139" t="str">
        <f>IF($F69="Ja",N69,"-")</f>
        <v>-</v>
      </c>
      <c r="H69" s="139" t="str">
        <f t="shared" ref="H69:K69" si="3">IF($F69="Ja",O69,"-")</f>
        <v>-</v>
      </c>
      <c r="I69" s="139" t="str">
        <f t="shared" si="3"/>
        <v>-</v>
      </c>
      <c r="J69" s="139" t="str">
        <f t="shared" si="3"/>
        <v>-</v>
      </c>
      <c r="K69" s="139" t="str">
        <f t="shared" si="3"/>
        <v>-</v>
      </c>
      <c r="L69" s="53"/>
      <c r="M69" s="112"/>
      <c r="N69" s="124" t="s">
        <v>91</v>
      </c>
      <c r="O69" s="124" t="s">
        <v>91</v>
      </c>
      <c r="P69" s="124" t="s">
        <v>94</v>
      </c>
      <c r="Q69" s="124" t="s">
        <v>94</v>
      </c>
      <c r="R69" s="124" t="s">
        <v>94</v>
      </c>
      <c r="T69" s="140"/>
      <c r="U69" s="143"/>
      <c r="V69" s="143"/>
      <c r="W69" s="143"/>
      <c r="X69" s="143"/>
      <c r="Y69" s="143"/>
      <c r="Z69" s="140"/>
    </row>
    <row r="70" spans="1:26" ht="50.1" customHeight="1" x14ac:dyDescent="0.2">
      <c r="A70" s="76"/>
      <c r="B70" s="138" t="s">
        <v>34</v>
      </c>
      <c r="C70" s="210"/>
      <c r="D70" s="149">
        <v>2</v>
      </c>
      <c r="E70" s="156" t="s">
        <v>74</v>
      </c>
      <c r="F70" s="136"/>
      <c r="G70" s="139" t="str">
        <f t="shared" ref="G70:G77" si="4">IF($F70="Ja",N70,"-")</f>
        <v>-</v>
      </c>
      <c r="H70" s="139" t="str">
        <f t="shared" ref="H70:H77" si="5">IF($F70="Ja",O70,"-")</f>
        <v>-</v>
      </c>
      <c r="I70" s="139" t="str">
        <f t="shared" ref="I70:I77" si="6">IF($F70="Ja",P70,"-")</f>
        <v>-</v>
      </c>
      <c r="J70" s="139" t="str">
        <f t="shared" ref="J70:J77" si="7">IF($F70="Ja",Q70,"-")</f>
        <v>-</v>
      </c>
      <c r="K70" s="139" t="str">
        <f t="shared" ref="K70:K77" si="8">IF($F70="Ja",R70,"-")</f>
        <v>-</v>
      </c>
      <c r="L70" s="53"/>
      <c r="M70" s="112"/>
      <c r="N70" s="124" t="s">
        <v>91</v>
      </c>
      <c r="O70" s="124" t="s">
        <v>91</v>
      </c>
      <c r="P70" s="124" t="s">
        <v>93</v>
      </c>
      <c r="Q70" s="124" t="s">
        <v>93</v>
      </c>
      <c r="R70" s="124" t="s">
        <v>93</v>
      </c>
      <c r="T70" s="140"/>
      <c r="U70" s="143"/>
      <c r="V70" s="143"/>
      <c r="W70" s="143"/>
      <c r="X70" s="143"/>
      <c r="Y70" s="143"/>
      <c r="Z70" s="140"/>
    </row>
    <row r="71" spans="1:26" ht="50.1" customHeight="1" x14ac:dyDescent="0.2">
      <c r="A71" s="76"/>
      <c r="B71" s="138" t="s">
        <v>12</v>
      </c>
      <c r="C71" s="210"/>
      <c r="D71" s="149">
        <v>3</v>
      </c>
      <c r="E71" s="156" t="s">
        <v>75</v>
      </c>
      <c r="F71" s="136"/>
      <c r="G71" s="139" t="str">
        <f t="shared" si="4"/>
        <v>-</v>
      </c>
      <c r="H71" s="139" t="str">
        <f t="shared" si="5"/>
        <v>-</v>
      </c>
      <c r="I71" s="139" t="str">
        <f t="shared" si="6"/>
        <v>-</v>
      </c>
      <c r="J71" s="139" t="str">
        <f t="shared" si="7"/>
        <v>-</v>
      </c>
      <c r="K71" s="139" t="str">
        <f t="shared" si="8"/>
        <v>-</v>
      </c>
      <c r="L71" s="53"/>
      <c r="M71" s="112"/>
      <c r="N71" s="124" t="s">
        <v>88</v>
      </c>
      <c r="O71" s="124" t="s">
        <v>88</v>
      </c>
      <c r="P71" s="124" t="s">
        <v>91</v>
      </c>
      <c r="Q71" s="124" t="s">
        <v>91</v>
      </c>
      <c r="R71" s="124" t="s">
        <v>91</v>
      </c>
      <c r="T71" s="140"/>
      <c r="U71" s="143"/>
      <c r="V71" s="143"/>
      <c r="W71" s="143"/>
      <c r="X71" s="143"/>
      <c r="Y71" s="143"/>
      <c r="Z71" s="140"/>
    </row>
    <row r="72" spans="1:26" ht="50.1" customHeight="1" x14ac:dyDescent="0.2">
      <c r="A72" s="76"/>
      <c r="B72" s="85"/>
      <c r="C72" s="210"/>
      <c r="D72" s="149">
        <v>4</v>
      </c>
      <c r="E72" s="156" t="s">
        <v>76</v>
      </c>
      <c r="F72" s="136"/>
      <c r="G72" s="139" t="str">
        <f t="shared" si="4"/>
        <v>-</v>
      </c>
      <c r="H72" s="139" t="str">
        <f t="shared" si="5"/>
        <v>-</v>
      </c>
      <c r="I72" s="139" t="str">
        <f t="shared" si="6"/>
        <v>-</v>
      </c>
      <c r="J72" s="139" t="str">
        <f t="shared" si="7"/>
        <v>-</v>
      </c>
      <c r="K72" s="139" t="str">
        <f t="shared" si="8"/>
        <v>-</v>
      </c>
      <c r="L72" s="53"/>
      <c r="M72" s="112"/>
      <c r="N72" s="124" t="s">
        <v>91</v>
      </c>
      <c r="O72" s="124" t="s">
        <v>91</v>
      </c>
      <c r="P72" s="124" t="s">
        <v>91</v>
      </c>
      <c r="Q72" s="124" t="s">
        <v>91</v>
      </c>
      <c r="R72" s="124" t="s">
        <v>91</v>
      </c>
      <c r="T72" s="140"/>
      <c r="U72" s="143"/>
      <c r="V72" s="143"/>
      <c r="W72" s="143"/>
      <c r="X72" s="143"/>
      <c r="Y72" s="143"/>
      <c r="Z72" s="140"/>
    </row>
    <row r="73" spans="1:26" ht="50.1" customHeight="1" x14ac:dyDescent="0.2">
      <c r="A73" s="76"/>
      <c r="B73" s="85"/>
      <c r="C73" s="210"/>
      <c r="D73" s="149">
        <v>5</v>
      </c>
      <c r="E73" s="156" t="s">
        <v>77</v>
      </c>
      <c r="F73" s="136"/>
      <c r="G73" s="139" t="str">
        <f t="shared" si="4"/>
        <v>-</v>
      </c>
      <c r="H73" s="139" t="str">
        <f t="shared" si="5"/>
        <v>-</v>
      </c>
      <c r="I73" s="139" t="str">
        <f t="shared" si="6"/>
        <v>-</v>
      </c>
      <c r="J73" s="139" t="str">
        <f t="shared" si="7"/>
        <v>-</v>
      </c>
      <c r="K73" s="139" t="str">
        <f t="shared" si="8"/>
        <v>-</v>
      </c>
      <c r="L73" s="53"/>
      <c r="M73" s="112"/>
      <c r="N73" s="124" t="s">
        <v>91</v>
      </c>
      <c r="O73" s="124" t="s">
        <v>91</v>
      </c>
      <c r="P73" s="124" t="s">
        <v>91</v>
      </c>
      <c r="Q73" s="124" t="s">
        <v>91</v>
      </c>
      <c r="R73" s="124" t="s">
        <v>91</v>
      </c>
      <c r="T73" s="140"/>
      <c r="U73" s="143"/>
      <c r="V73" s="143"/>
      <c r="W73" s="143"/>
      <c r="X73" s="143"/>
      <c r="Y73" s="143"/>
      <c r="Z73" s="140"/>
    </row>
    <row r="74" spans="1:26" ht="50.1" customHeight="1" x14ac:dyDescent="0.2">
      <c r="A74" s="76"/>
      <c r="B74" s="85"/>
      <c r="C74" s="210"/>
      <c r="D74" s="149">
        <v>6</v>
      </c>
      <c r="E74" s="156" t="s">
        <v>78</v>
      </c>
      <c r="F74" s="136"/>
      <c r="G74" s="139" t="str">
        <f t="shared" si="4"/>
        <v>-</v>
      </c>
      <c r="H74" s="139" t="str">
        <f t="shared" si="5"/>
        <v>-</v>
      </c>
      <c r="I74" s="139" t="str">
        <f t="shared" si="6"/>
        <v>-</v>
      </c>
      <c r="J74" s="139" t="str">
        <f t="shared" si="7"/>
        <v>-</v>
      </c>
      <c r="K74" s="139" t="str">
        <f t="shared" si="8"/>
        <v>-</v>
      </c>
      <c r="L74" s="53"/>
      <c r="M74" s="112"/>
      <c r="N74" s="124" t="s">
        <v>94</v>
      </c>
      <c r="O74" s="124" t="s">
        <v>94</v>
      </c>
      <c r="P74" s="124" t="s">
        <v>91</v>
      </c>
      <c r="Q74" s="124" t="s">
        <v>91</v>
      </c>
      <c r="R74" s="124" t="s">
        <v>91</v>
      </c>
      <c r="T74" s="140"/>
      <c r="U74" s="143"/>
      <c r="V74" s="143"/>
      <c r="W74" s="143"/>
      <c r="X74" s="143"/>
      <c r="Y74" s="143"/>
      <c r="Z74" s="140"/>
    </row>
    <row r="75" spans="1:26" ht="50.1" customHeight="1" x14ac:dyDescent="0.2">
      <c r="A75" s="76"/>
      <c r="B75" s="85"/>
      <c r="C75" s="210"/>
      <c r="D75" s="149">
        <v>7</v>
      </c>
      <c r="E75" s="156" t="s">
        <v>79</v>
      </c>
      <c r="F75" s="136"/>
      <c r="G75" s="139" t="str">
        <f t="shared" si="4"/>
        <v>-</v>
      </c>
      <c r="H75" s="139" t="str">
        <f t="shared" si="5"/>
        <v>-</v>
      </c>
      <c r="I75" s="139" t="str">
        <f t="shared" si="6"/>
        <v>-</v>
      </c>
      <c r="J75" s="139" t="str">
        <f t="shared" si="7"/>
        <v>-</v>
      </c>
      <c r="K75" s="139" t="str">
        <f t="shared" si="8"/>
        <v>-</v>
      </c>
      <c r="L75" s="53"/>
      <c r="M75" s="112"/>
      <c r="N75" s="124" t="s">
        <v>94</v>
      </c>
      <c r="O75" s="124" t="s">
        <v>94</v>
      </c>
      <c r="P75" s="124" t="s">
        <v>91</v>
      </c>
      <c r="Q75" s="124" t="s">
        <v>91</v>
      </c>
      <c r="R75" s="124" t="s">
        <v>91</v>
      </c>
      <c r="T75" s="140"/>
      <c r="U75" s="143"/>
      <c r="V75" s="143"/>
      <c r="W75" s="143"/>
      <c r="X75" s="143"/>
      <c r="Y75" s="143"/>
      <c r="Z75" s="140"/>
    </row>
    <row r="76" spans="1:26" ht="50.1" customHeight="1" x14ac:dyDescent="0.2">
      <c r="A76" s="76"/>
      <c r="B76" s="85"/>
      <c r="C76" s="210"/>
      <c r="D76" s="149">
        <v>8</v>
      </c>
      <c r="E76" s="156" t="s">
        <v>80</v>
      </c>
      <c r="F76" s="136"/>
      <c r="G76" s="139" t="str">
        <f t="shared" si="4"/>
        <v>-</v>
      </c>
      <c r="H76" s="139" t="str">
        <f t="shared" si="5"/>
        <v>-</v>
      </c>
      <c r="I76" s="139" t="str">
        <f t="shared" si="6"/>
        <v>-</v>
      </c>
      <c r="J76" s="139" t="str">
        <f t="shared" si="7"/>
        <v>-</v>
      </c>
      <c r="K76" s="139" t="str">
        <f t="shared" si="8"/>
        <v>-</v>
      </c>
      <c r="L76" s="53"/>
      <c r="M76" s="112"/>
      <c r="N76" s="124" t="s">
        <v>91</v>
      </c>
      <c r="O76" s="124" t="s">
        <v>91</v>
      </c>
      <c r="P76" s="124" t="s">
        <v>92</v>
      </c>
      <c r="Q76" s="124" t="s">
        <v>92</v>
      </c>
      <c r="R76" s="124" t="s">
        <v>92</v>
      </c>
      <c r="T76" s="140"/>
      <c r="U76" s="143"/>
      <c r="V76" s="143"/>
      <c r="W76" s="143"/>
      <c r="X76" s="143"/>
      <c r="Y76" s="143"/>
      <c r="Z76" s="140"/>
    </row>
    <row r="77" spans="1:26" ht="50.1" customHeight="1" x14ac:dyDescent="0.2">
      <c r="A77" s="76"/>
      <c r="B77" s="89"/>
      <c r="C77" s="215"/>
      <c r="D77" s="149">
        <v>9</v>
      </c>
      <c r="E77" s="156" t="s">
        <v>81</v>
      </c>
      <c r="F77" s="136"/>
      <c r="G77" s="139" t="str">
        <f t="shared" si="4"/>
        <v>-</v>
      </c>
      <c r="H77" s="139" t="str">
        <f t="shared" si="5"/>
        <v>-</v>
      </c>
      <c r="I77" s="139" t="str">
        <f t="shared" si="6"/>
        <v>-</v>
      </c>
      <c r="J77" s="139" t="str">
        <f t="shared" si="7"/>
        <v>-</v>
      </c>
      <c r="K77" s="139" t="str">
        <f t="shared" si="8"/>
        <v>-</v>
      </c>
      <c r="L77" s="53"/>
      <c r="M77" s="112"/>
      <c r="N77" s="124" t="s">
        <v>88</v>
      </c>
      <c r="O77" s="124" t="s">
        <v>88</v>
      </c>
      <c r="P77" s="124" t="s">
        <v>91</v>
      </c>
      <c r="Q77" s="124" t="s">
        <v>91</v>
      </c>
      <c r="R77" s="124" t="s">
        <v>91</v>
      </c>
      <c r="T77" s="140"/>
      <c r="U77" s="143"/>
      <c r="V77" s="143"/>
      <c r="W77" s="143"/>
      <c r="X77" s="143"/>
      <c r="Y77" s="143"/>
      <c r="Z77" s="140"/>
    </row>
    <row r="78" spans="1:26" ht="15" x14ac:dyDescent="0.2">
      <c r="A78" s="76"/>
      <c r="B78" s="88"/>
      <c r="C78" s="14"/>
      <c r="D78" s="151"/>
      <c r="E78" s="152"/>
      <c r="F78" s="69"/>
      <c r="G78" s="72"/>
      <c r="H78" s="73"/>
      <c r="I78" s="73"/>
      <c r="J78" s="71"/>
      <c r="K78" s="56"/>
      <c r="L78" s="53"/>
      <c r="M78" s="112"/>
      <c r="N78" s="113"/>
      <c r="O78" s="118"/>
      <c r="P78" s="123"/>
      <c r="Q78" s="123"/>
      <c r="R78" s="116"/>
      <c r="T78" s="140"/>
      <c r="U78" s="141"/>
      <c r="V78" s="141"/>
      <c r="W78" s="141"/>
      <c r="X78" s="141"/>
      <c r="Y78" s="142"/>
      <c r="Z78" s="140"/>
    </row>
    <row r="79" spans="1:26" ht="50.1" customHeight="1" x14ac:dyDescent="0.2">
      <c r="A79" s="76"/>
      <c r="B79" s="84" t="s">
        <v>87</v>
      </c>
      <c r="C79" s="216" t="s">
        <v>103</v>
      </c>
      <c r="D79" s="149">
        <v>1</v>
      </c>
      <c r="E79" s="156" t="s">
        <v>48</v>
      </c>
      <c r="F79" s="54"/>
      <c r="G79" s="139" t="str">
        <f>IF($F79="Wel",N79,"-")</f>
        <v>-</v>
      </c>
      <c r="H79" s="139" t="str">
        <f t="shared" ref="H79:K83" si="9">IF($F79="Wel",O79,"-")</f>
        <v>-</v>
      </c>
      <c r="I79" s="139" t="str">
        <f t="shared" si="9"/>
        <v>-</v>
      </c>
      <c r="J79" s="139" t="str">
        <f t="shared" si="9"/>
        <v>-</v>
      </c>
      <c r="K79" s="139" t="str">
        <f t="shared" si="9"/>
        <v>-</v>
      </c>
      <c r="L79" s="53"/>
      <c r="M79" s="112">
        <f>D79</f>
        <v>1</v>
      </c>
      <c r="N79" s="124" t="s">
        <v>88</v>
      </c>
      <c r="O79" s="124" t="s">
        <v>88</v>
      </c>
      <c r="P79" s="124" t="s">
        <v>91</v>
      </c>
      <c r="Q79" s="124" t="s">
        <v>91</v>
      </c>
      <c r="R79" s="124" t="s">
        <v>91</v>
      </c>
      <c r="T79" s="140"/>
      <c r="U79" s="143"/>
      <c r="V79" s="143"/>
      <c r="W79" s="143"/>
      <c r="X79" s="143"/>
      <c r="Y79" s="143"/>
      <c r="Z79" s="140"/>
    </row>
    <row r="80" spans="1:26" ht="50.1" customHeight="1" x14ac:dyDescent="0.2">
      <c r="A80" s="76"/>
      <c r="B80" s="138" t="s">
        <v>96</v>
      </c>
      <c r="C80" s="216"/>
      <c r="D80" s="149">
        <v>2</v>
      </c>
      <c r="E80" s="156" t="s">
        <v>47</v>
      </c>
      <c r="F80" s="136"/>
      <c r="G80" s="139" t="str">
        <f t="shared" ref="G80:G83" si="10">IF($F80="Wel",N80,"-")</f>
        <v>-</v>
      </c>
      <c r="H80" s="139" t="str">
        <f t="shared" si="9"/>
        <v>-</v>
      </c>
      <c r="I80" s="139" t="str">
        <f t="shared" si="9"/>
        <v>-</v>
      </c>
      <c r="J80" s="139" t="str">
        <f t="shared" si="9"/>
        <v>-</v>
      </c>
      <c r="K80" s="139" t="str">
        <f t="shared" si="9"/>
        <v>-</v>
      </c>
      <c r="L80" s="53"/>
      <c r="M80" s="112">
        <f>D80</f>
        <v>2</v>
      </c>
      <c r="N80" s="124" t="s">
        <v>88</v>
      </c>
      <c r="O80" s="124" t="s">
        <v>88</v>
      </c>
      <c r="P80" s="124" t="s">
        <v>91</v>
      </c>
      <c r="Q80" s="124" t="s">
        <v>91</v>
      </c>
      <c r="R80" s="124" t="s">
        <v>91</v>
      </c>
      <c r="T80" s="140"/>
      <c r="U80" s="143"/>
      <c r="V80" s="143"/>
      <c r="W80" s="143"/>
      <c r="X80" s="143"/>
      <c r="Y80" s="143"/>
      <c r="Z80" s="140"/>
    </row>
    <row r="81" spans="1:26" ht="50.1" customHeight="1" x14ac:dyDescent="0.2">
      <c r="A81" s="76"/>
      <c r="B81" s="138" t="s">
        <v>97</v>
      </c>
      <c r="C81" s="216"/>
      <c r="D81" s="149">
        <v>3</v>
      </c>
      <c r="E81" s="156" t="s">
        <v>46</v>
      </c>
      <c r="F81" s="136"/>
      <c r="G81" s="139" t="str">
        <f t="shared" si="10"/>
        <v>-</v>
      </c>
      <c r="H81" s="139" t="str">
        <f t="shared" si="9"/>
        <v>-</v>
      </c>
      <c r="I81" s="139" t="str">
        <f t="shared" si="9"/>
        <v>-</v>
      </c>
      <c r="J81" s="139" t="str">
        <f t="shared" si="9"/>
        <v>-</v>
      </c>
      <c r="K81" s="139" t="str">
        <f t="shared" si="9"/>
        <v>-</v>
      </c>
      <c r="L81" s="53"/>
      <c r="M81" s="112">
        <f>D81</f>
        <v>3</v>
      </c>
      <c r="N81" s="124" t="s">
        <v>88</v>
      </c>
      <c r="O81" s="124" t="s">
        <v>88</v>
      </c>
      <c r="P81" s="124" t="s">
        <v>91</v>
      </c>
      <c r="Q81" s="124" t="s">
        <v>91</v>
      </c>
      <c r="R81" s="124" t="s">
        <v>91</v>
      </c>
      <c r="T81" s="140"/>
      <c r="U81" s="143"/>
      <c r="V81" s="143"/>
      <c r="W81" s="143"/>
      <c r="X81" s="143"/>
      <c r="Y81" s="143"/>
      <c r="Z81" s="140"/>
    </row>
    <row r="82" spans="1:26" ht="50.1" customHeight="1" x14ac:dyDescent="0.2">
      <c r="A82" s="76"/>
      <c r="B82" s="85"/>
      <c r="C82" s="216"/>
      <c r="D82" s="149">
        <v>4</v>
      </c>
      <c r="E82" s="156" t="s">
        <v>45</v>
      </c>
      <c r="F82" s="136"/>
      <c r="G82" s="139" t="str">
        <f t="shared" si="10"/>
        <v>-</v>
      </c>
      <c r="H82" s="139" t="str">
        <f t="shared" si="9"/>
        <v>-</v>
      </c>
      <c r="I82" s="139" t="str">
        <f t="shared" si="9"/>
        <v>-</v>
      </c>
      <c r="J82" s="139" t="str">
        <f t="shared" si="9"/>
        <v>-</v>
      </c>
      <c r="K82" s="139" t="str">
        <f t="shared" si="9"/>
        <v>-</v>
      </c>
      <c r="L82" s="53"/>
      <c r="M82" s="112">
        <f>D82</f>
        <v>4</v>
      </c>
      <c r="N82" s="124" t="s">
        <v>91</v>
      </c>
      <c r="O82" s="124" t="s">
        <v>91</v>
      </c>
      <c r="P82" s="124" t="s">
        <v>91</v>
      </c>
      <c r="Q82" s="124" t="s">
        <v>91</v>
      </c>
      <c r="R82" s="124" t="s">
        <v>91</v>
      </c>
      <c r="T82" s="140"/>
      <c r="U82" s="143"/>
      <c r="V82" s="143"/>
      <c r="W82" s="143"/>
      <c r="X82" s="143"/>
      <c r="Y82" s="143"/>
      <c r="Z82" s="140"/>
    </row>
    <row r="83" spans="1:26" ht="50.1" customHeight="1" x14ac:dyDescent="0.2">
      <c r="A83" s="76"/>
      <c r="B83" s="89"/>
      <c r="C83" s="216"/>
      <c r="D83" s="149">
        <v>5</v>
      </c>
      <c r="E83" s="156" t="s">
        <v>126</v>
      </c>
      <c r="F83" s="136"/>
      <c r="G83" s="139" t="str">
        <f t="shared" si="10"/>
        <v>-</v>
      </c>
      <c r="H83" s="139" t="str">
        <f t="shared" si="9"/>
        <v>-</v>
      </c>
      <c r="I83" s="139" t="str">
        <f t="shared" si="9"/>
        <v>-</v>
      </c>
      <c r="J83" s="139" t="str">
        <f t="shared" si="9"/>
        <v>-</v>
      </c>
      <c r="K83" s="139" t="str">
        <f t="shared" si="9"/>
        <v>-</v>
      </c>
      <c r="L83" s="53"/>
      <c r="M83" s="112">
        <f>D83</f>
        <v>5</v>
      </c>
      <c r="N83" s="124" t="s">
        <v>91</v>
      </c>
      <c r="O83" s="124" t="s">
        <v>91</v>
      </c>
      <c r="P83" s="124" t="s">
        <v>91</v>
      </c>
      <c r="Q83" s="124" t="s">
        <v>91</v>
      </c>
      <c r="R83" s="124" t="s">
        <v>91</v>
      </c>
      <c r="T83" s="140"/>
      <c r="U83" s="143"/>
      <c r="V83" s="143"/>
      <c r="W83" s="143"/>
      <c r="X83" s="143"/>
      <c r="Y83" s="143"/>
      <c r="Z83" s="140"/>
    </row>
    <row r="84" spans="1:26" ht="30" customHeight="1" x14ac:dyDescent="0.2">
      <c r="A84" s="14"/>
      <c r="B84" s="14"/>
      <c r="C84" s="14"/>
      <c r="D84" s="15"/>
      <c r="F84" s="63"/>
      <c r="G84" s="62"/>
      <c r="H84" s="62"/>
      <c r="I84" s="12"/>
      <c r="J84" s="62"/>
      <c r="K84" s="62"/>
      <c r="L84" s="62"/>
      <c r="M84" s="107"/>
      <c r="T84" s="140"/>
      <c r="U84" s="140"/>
      <c r="V84" s="140"/>
      <c r="W84" s="140"/>
      <c r="X84" s="140"/>
      <c r="Y84" s="140"/>
      <c r="Z84" s="140"/>
    </row>
    <row r="85" spans="1:26" ht="75" customHeight="1" x14ac:dyDescent="0.2">
      <c r="E85" s="102"/>
      <c r="F85" s="12"/>
      <c r="G85" s="12"/>
      <c r="H85" s="12"/>
      <c r="I85" s="12"/>
      <c r="J85" s="62"/>
      <c r="K85" s="62"/>
      <c r="L85" s="57"/>
      <c r="M85" s="107"/>
      <c r="T85" s="140"/>
      <c r="U85" s="140"/>
      <c r="V85" s="140"/>
      <c r="W85" s="140"/>
      <c r="X85" s="140"/>
      <c r="Y85" s="140"/>
      <c r="Z85" s="140"/>
    </row>
    <row r="86" spans="1:26" ht="75" customHeight="1" x14ac:dyDescent="0.2">
      <c r="E86" s="102"/>
      <c r="F86" s="12"/>
      <c r="G86" s="12"/>
      <c r="H86" s="12"/>
      <c r="I86" s="12"/>
      <c r="J86" s="12"/>
      <c r="K86" s="12"/>
      <c r="L86" s="12"/>
    </row>
    <row r="87" spans="1:26" ht="75" customHeight="1" x14ac:dyDescent="0.2">
      <c r="E87" s="102"/>
      <c r="F87" s="12"/>
      <c r="G87" s="12"/>
      <c r="H87" s="12"/>
      <c r="I87" s="12"/>
      <c r="J87" s="12"/>
      <c r="K87" s="12"/>
      <c r="L87" s="12"/>
    </row>
    <row r="88" spans="1:26" ht="75" customHeight="1" x14ac:dyDescent="0.2">
      <c r="E88" s="102"/>
      <c r="F88" s="12"/>
      <c r="G88" s="12"/>
      <c r="H88" s="12"/>
      <c r="I88" s="12"/>
      <c r="J88" s="13"/>
      <c r="K88" s="13"/>
      <c r="L88" s="13"/>
    </row>
    <row r="89" spans="1:26" ht="75" customHeight="1" x14ac:dyDescent="0.2">
      <c r="E89" s="102"/>
      <c r="F89" s="12"/>
      <c r="G89" s="12"/>
      <c r="H89" s="12"/>
      <c r="I89" s="12"/>
      <c r="J89" s="62"/>
      <c r="K89" s="62"/>
      <c r="L89" s="57"/>
    </row>
    <row r="90" spans="1:26" x14ac:dyDescent="0.2">
      <c r="E90" s="102"/>
      <c r="F90" s="57"/>
      <c r="G90" s="12"/>
      <c r="H90" s="12"/>
      <c r="I90" s="221"/>
      <c r="J90" s="12"/>
      <c r="K90" s="12"/>
      <c r="L90" s="12"/>
    </row>
    <row r="91" spans="1:26" x14ac:dyDescent="0.2">
      <c r="E91" s="102"/>
      <c r="F91" s="214"/>
      <c r="G91" s="221"/>
      <c r="H91" s="221"/>
      <c r="I91" s="221"/>
      <c r="J91" s="221"/>
      <c r="K91" s="221"/>
      <c r="L91" s="57"/>
    </row>
    <row r="92" spans="1:26" x14ac:dyDescent="0.2">
      <c r="E92" s="102"/>
      <c r="F92" s="214"/>
      <c r="G92" s="221"/>
      <c r="H92" s="221"/>
      <c r="I92" s="221"/>
      <c r="J92" s="221"/>
      <c r="K92" s="221"/>
      <c r="L92" s="57"/>
    </row>
    <row r="93" spans="1:26" x14ac:dyDescent="0.2">
      <c r="E93" s="102"/>
      <c r="F93" s="214"/>
      <c r="G93" s="221"/>
      <c r="H93" s="221"/>
      <c r="I93" s="221"/>
      <c r="J93" s="221"/>
      <c r="K93" s="221"/>
      <c r="L93" s="57"/>
    </row>
    <row r="94" spans="1:26" x14ac:dyDescent="0.2">
      <c r="E94" s="102"/>
      <c r="F94" s="214"/>
      <c r="G94" s="221"/>
      <c r="H94" s="221"/>
      <c r="I94" s="221"/>
      <c r="J94" s="221"/>
      <c r="K94" s="221"/>
      <c r="L94" s="57"/>
    </row>
    <row r="95" spans="1:26" x14ac:dyDescent="0.2">
      <c r="E95" s="102"/>
      <c r="F95" s="44"/>
      <c r="G95" s="45"/>
      <c r="H95" s="45"/>
      <c r="I95" s="12"/>
      <c r="J95" s="45"/>
      <c r="K95" s="45"/>
      <c r="L95" s="45"/>
    </row>
    <row r="96" spans="1:26" x14ac:dyDescent="0.2">
      <c r="E96" s="102"/>
      <c r="F96" s="214"/>
      <c r="G96" s="221"/>
      <c r="H96" s="221"/>
      <c r="I96" s="221"/>
      <c r="J96" s="221"/>
      <c r="K96" s="221"/>
      <c r="L96" s="57"/>
    </row>
    <row r="97" spans="5:12" x14ac:dyDescent="0.2">
      <c r="E97" s="102"/>
      <c r="F97" s="214"/>
      <c r="G97" s="221"/>
      <c r="H97" s="221"/>
      <c r="I97" s="221"/>
      <c r="J97" s="221"/>
      <c r="K97" s="221"/>
      <c r="L97" s="57"/>
    </row>
    <row r="98" spans="5:12" x14ac:dyDescent="0.2">
      <c r="E98" s="102"/>
      <c r="F98" s="214"/>
      <c r="G98" s="221"/>
      <c r="H98" s="221"/>
      <c r="I98" s="221"/>
      <c r="J98" s="221"/>
      <c r="K98" s="221"/>
      <c r="L98" s="57"/>
    </row>
    <row r="99" spans="5:12" x14ac:dyDescent="0.2">
      <c r="E99" s="102"/>
      <c r="F99" s="214"/>
      <c r="G99" s="221"/>
      <c r="H99" s="221"/>
      <c r="I99" s="221"/>
      <c r="J99" s="221"/>
      <c r="K99" s="221"/>
      <c r="L99" s="57"/>
    </row>
    <row r="100" spans="5:12" x14ac:dyDescent="0.2">
      <c r="E100" s="102"/>
      <c r="F100" s="44"/>
      <c r="G100" s="45"/>
      <c r="H100" s="45"/>
      <c r="I100" s="45"/>
      <c r="J100" s="45"/>
      <c r="K100" s="45"/>
      <c r="L100" s="45"/>
    </row>
    <row r="101" spans="5:12" x14ac:dyDescent="0.2">
      <c r="E101" s="102"/>
      <c r="F101" s="214"/>
      <c r="G101" s="221"/>
      <c r="H101" s="221"/>
      <c r="I101" s="221"/>
      <c r="J101" s="221"/>
      <c r="K101" s="221"/>
      <c r="L101" s="57"/>
    </row>
    <row r="102" spans="5:12" x14ac:dyDescent="0.2">
      <c r="E102" s="102"/>
      <c r="F102" s="214"/>
      <c r="G102" s="221"/>
      <c r="H102" s="221"/>
      <c r="I102" s="221"/>
      <c r="J102" s="221"/>
      <c r="K102" s="221"/>
      <c r="L102" s="57"/>
    </row>
    <row r="103" spans="5:12" x14ac:dyDescent="0.2">
      <c r="E103" s="102"/>
      <c r="F103" s="214"/>
      <c r="G103" s="221"/>
      <c r="H103" s="221"/>
      <c r="I103" s="221"/>
      <c r="J103" s="221"/>
      <c r="K103" s="221"/>
      <c r="L103" s="57"/>
    </row>
    <row r="104" spans="5:12" x14ac:dyDescent="0.2">
      <c r="E104" s="102"/>
      <c r="F104" s="214"/>
      <c r="G104" s="221"/>
      <c r="H104" s="221"/>
      <c r="I104" s="221"/>
      <c r="J104" s="221"/>
      <c r="K104" s="221"/>
      <c r="L104" s="57"/>
    </row>
    <row r="105" spans="5:12" x14ac:dyDescent="0.2">
      <c r="E105" s="102"/>
      <c r="F105" s="57"/>
      <c r="G105" s="12"/>
      <c r="H105" s="12"/>
      <c r="I105" s="45"/>
      <c r="J105" s="12"/>
      <c r="K105" s="12"/>
      <c r="L105" s="12"/>
    </row>
    <row r="106" spans="5:12" x14ac:dyDescent="0.2">
      <c r="E106" s="102"/>
      <c r="F106" s="214"/>
      <c r="G106" s="221"/>
      <c r="H106" s="221"/>
      <c r="I106" s="221"/>
      <c r="J106" s="221"/>
      <c r="K106" s="221"/>
      <c r="L106" s="57"/>
    </row>
    <row r="107" spans="5:12" x14ac:dyDescent="0.2">
      <c r="E107" s="102"/>
      <c r="F107" s="214"/>
      <c r="G107" s="221"/>
      <c r="H107" s="221"/>
      <c r="I107" s="221"/>
      <c r="J107" s="221"/>
      <c r="K107" s="221"/>
      <c r="L107" s="57"/>
    </row>
    <row r="108" spans="5:12" x14ac:dyDescent="0.2">
      <c r="E108" s="102"/>
      <c r="F108" s="214"/>
      <c r="G108" s="221"/>
      <c r="H108" s="221"/>
      <c r="I108" s="221"/>
      <c r="J108" s="221"/>
      <c r="K108" s="221"/>
      <c r="L108" s="57"/>
    </row>
    <row r="109" spans="5:12" x14ac:dyDescent="0.2">
      <c r="E109" s="102"/>
      <c r="F109" s="44"/>
      <c r="G109" s="45"/>
      <c r="H109" s="45"/>
      <c r="I109" s="221"/>
      <c r="J109" s="45"/>
      <c r="K109" s="45"/>
      <c r="L109" s="45"/>
    </row>
    <row r="110" spans="5:12" x14ac:dyDescent="0.2">
      <c r="E110" s="102"/>
      <c r="F110" s="48"/>
      <c r="G110" s="46"/>
      <c r="H110" s="46"/>
      <c r="I110" s="46"/>
      <c r="J110" s="46"/>
      <c r="K110" s="46"/>
      <c r="L110" s="46"/>
    </row>
    <row r="111" spans="5:12" x14ac:dyDescent="0.2">
      <c r="E111" s="102"/>
      <c r="F111" s="48"/>
      <c r="G111" s="46"/>
      <c r="H111" s="46"/>
      <c r="I111" s="46"/>
      <c r="J111" s="46"/>
      <c r="K111" s="46"/>
      <c r="L111" s="46"/>
    </row>
    <row r="112" spans="5:12" x14ac:dyDescent="0.2">
      <c r="E112" s="102"/>
      <c r="F112" s="48"/>
      <c r="G112" s="46"/>
      <c r="H112" s="46"/>
      <c r="I112" s="46"/>
      <c r="J112" s="46"/>
      <c r="K112" s="46"/>
      <c r="L112" s="46"/>
    </row>
    <row r="113" spans="5:12" x14ac:dyDescent="0.2">
      <c r="E113" s="102"/>
      <c r="F113" s="48"/>
      <c r="G113" s="46"/>
      <c r="H113" s="46"/>
      <c r="I113" s="46"/>
      <c r="J113" s="46"/>
      <c r="K113" s="46"/>
      <c r="L113" s="46"/>
    </row>
    <row r="114" spans="5:12" x14ac:dyDescent="0.2">
      <c r="E114" s="102"/>
      <c r="F114" s="48"/>
      <c r="G114" s="46"/>
      <c r="H114" s="46"/>
      <c r="I114" s="20"/>
      <c r="J114" s="46"/>
      <c r="K114" s="46"/>
      <c r="L114" s="46"/>
    </row>
    <row r="115" spans="5:12" x14ac:dyDescent="0.2">
      <c r="E115" s="102"/>
      <c r="F115" s="48"/>
      <c r="G115" s="46"/>
      <c r="H115" s="46"/>
      <c r="I115" s="46"/>
      <c r="J115" s="46"/>
      <c r="K115" s="46"/>
      <c r="L115" s="46"/>
    </row>
    <row r="116" spans="5:12" x14ac:dyDescent="0.2">
      <c r="E116" s="102"/>
      <c r="F116" s="48"/>
      <c r="G116" s="46"/>
      <c r="H116" s="46"/>
      <c r="I116" s="46"/>
      <c r="J116" s="46"/>
      <c r="K116" s="46"/>
      <c r="L116" s="46"/>
    </row>
    <row r="117" spans="5:12" x14ac:dyDescent="0.2">
      <c r="E117" s="102"/>
      <c r="F117" s="48"/>
      <c r="G117" s="46"/>
      <c r="H117" s="46"/>
      <c r="I117" s="46"/>
      <c r="J117" s="46"/>
      <c r="K117" s="46"/>
      <c r="L117" s="46"/>
    </row>
    <row r="118" spans="5:12" x14ac:dyDescent="0.2">
      <c r="E118" s="102"/>
      <c r="F118" s="48"/>
      <c r="G118" s="46"/>
      <c r="H118" s="46"/>
      <c r="I118" s="46"/>
      <c r="J118" s="46"/>
      <c r="K118" s="46"/>
      <c r="L118" s="46"/>
    </row>
    <row r="119" spans="5:12" x14ac:dyDescent="0.2">
      <c r="E119" s="102"/>
      <c r="F119" s="13"/>
      <c r="G119" s="20"/>
      <c r="H119" s="20"/>
      <c r="I119" s="46"/>
      <c r="J119" s="20"/>
      <c r="K119" s="20"/>
      <c r="L119" s="20"/>
    </row>
    <row r="120" spans="5:12" x14ac:dyDescent="0.2">
      <c r="E120" s="102"/>
      <c r="F120" s="48"/>
      <c r="G120" s="46"/>
      <c r="H120" s="46"/>
      <c r="I120" s="46"/>
      <c r="J120" s="46"/>
      <c r="K120" s="46"/>
      <c r="L120" s="46"/>
    </row>
    <row r="121" spans="5:12" x14ac:dyDescent="0.2">
      <c r="E121" s="102"/>
      <c r="F121" s="48"/>
      <c r="G121" s="46"/>
      <c r="H121" s="46"/>
      <c r="I121" s="46"/>
      <c r="J121" s="46"/>
      <c r="K121" s="46"/>
      <c r="L121" s="46"/>
    </row>
    <row r="122" spans="5:12" x14ac:dyDescent="0.2">
      <c r="E122" s="102"/>
      <c r="F122" s="48"/>
      <c r="G122" s="46"/>
      <c r="H122" s="46"/>
      <c r="I122" s="46"/>
      <c r="J122" s="46"/>
      <c r="K122" s="46"/>
      <c r="L122" s="46"/>
    </row>
    <row r="123" spans="5:12" x14ac:dyDescent="0.2">
      <c r="E123" s="102"/>
      <c r="F123" s="48"/>
      <c r="G123" s="46"/>
      <c r="H123" s="46"/>
      <c r="I123" s="46"/>
      <c r="J123" s="46"/>
      <c r="K123" s="46"/>
      <c r="L123" s="46"/>
    </row>
    <row r="124" spans="5:12" x14ac:dyDescent="0.2">
      <c r="E124" s="102"/>
      <c r="F124" s="48"/>
      <c r="G124" s="46"/>
      <c r="H124" s="46"/>
      <c r="I124" s="20"/>
      <c r="J124" s="46"/>
      <c r="K124" s="46"/>
      <c r="L124" s="46"/>
    </row>
    <row r="125" spans="5:12" x14ac:dyDescent="0.2">
      <c r="E125" s="102"/>
      <c r="F125" s="103"/>
      <c r="G125" s="103"/>
      <c r="H125" s="103"/>
      <c r="I125" s="46"/>
      <c r="J125" s="103"/>
      <c r="K125" s="103"/>
      <c r="L125" s="103"/>
    </row>
    <row r="126" spans="5:12" x14ac:dyDescent="0.2">
      <c r="E126" s="102"/>
      <c r="F126" s="48"/>
      <c r="G126" s="46"/>
      <c r="H126" s="46"/>
      <c r="I126" s="46"/>
      <c r="J126" s="46"/>
      <c r="K126" s="46"/>
      <c r="L126" s="46"/>
    </row>
    <row r="127" spans="5:12" x14ac:dyDescent="0.2">
      <c r="E127" s="102"/>
      <c r="F127" s="48"/>
      <c r="G127" s="46"/>
      <c r="H127" s="46"/>
      <c r="I127" s="46"/>
      <c r="J127" s="46"/>
      <c r="K127" s="46"/>
      <c r="L127" s="46"/>
    </row>
    <row r="128" spans="5:12" x14ac:dyDescent="0.2">
      <c r="E128" s="102"/>
      <c r="F128" s="104"/>
      <c r="G128" s="103"/>
      <c r="H128" s="103"/>
      <c r="I128" s="46"/>
      <c r="J128" s="103"/>
      <c r="K128" s="103"/>
      <c r="L128" s="103"/>
    </row>
    <row r="129" spans="5:12" x14ac:dyDescent="0.2">
      <c r="E129" s="102"/>
      <c r="F129" s="104"/>
      <c r="G129" s="103"/>
      <c r="H129" s="103"/>
      <c r="I129" s="46"/>
      <c r="J129" s="103"/>
      <c r="K129" s="103"/>
      <c r="L129" s="103"/>
    </row>
    <row r="130" spans="5:12" x14ac:dyDescent="0.2">
      <c r="E130" s="102"/>
      <c r="F130" s="104"/>
      <c r="G130" s="103"/>
      <c r="H130" s="103"/>
      <c r="I130" s="103"/>
      <c r="J130" s="103"/>
      <c r="K130" s="103"/>
      <c r="L130" s="103"/>
    </row>
    <row r="131" spans="5:12" x14ac:dyDescent="0.2">
      <c r="E131" s="102"/>
      <c r="F131" s="48"/>
      <c r="G131" s="46"/>
      <c r="H131" s="46"/>
      <c r="I131" s="46"/>
      <c r="J131" s="46"/>
      <c r="K131" s="46"/>
      <c r="L131" s="46"/>
    </row>
    <row r="132" spans="5:12" x14ac:dyDescent="0.2">
      <c r="E132" s="102"/>
      <c r="F132" s="48"/>
      <c r="G132" s="46"/>
      <c r="H132" s="46"/>
      <c r="I132" s="46"/>
      <c r="J132" s="46"/>
      <c r="K132" s="46"/>
      <c r="L132" s="46"/>
    </row>
    <row r="133" spans="5:12" x14ac:dyDescent="0.2">
      <c r="E133" s="102"/>
      <c r="F133" s="48"/>
      <c r="G133" s="46"/>
      <c r="H133" s="46"/>
      <c r="I133" s="103"/>
      <c r="J133" s="46"/>
      <c r="K133" s="46"/>
      <c r="L133" s="46"/>
    </row>
    <row r="134" spans="5:12" x14ac:dyDescent="0.2">
      <c r="E134" s="102"/>
      <c r="F134" s="104"/>
      <c r="G134" s="102"/>
      <c r="H134" s="102"/>
      <c r="I134" s="102"/>
      <c r="J134" s="102"/>
      <c r="K134" s="102"/>
      <c r="L134" s="102"/>
    </row>
    <row r="135" spans="5:12" x14ac:dyDescent="0.2">
      <c r="E135" s="102"/>
      <c r="F135" s="42"/>
      <c r="G135" s="42"/>
      <c r="H135" s="42"/>
      <c r="I135" s="102"/>
      <c r="J135" s="42"/>
      <c r="K135" s="16"/>
      <c r="L135" s="16"/>
    </row>
    <row r="136" spans="5:12" x14ac:dyDescent="0.2">
      <c r="E136" s="102"/>
      <c r="F136" s="57"/>
      <c r="G136" s="12"/>
      <c r="H136" s="12"/>
      <c r="I136" s="221"/>
      <c r="J136" s="12"/>
      <c r="K136" s="12"/>
      <c r="L136" s="12"/>
    </row>
    <row r="137" spans="5:12" x14ac:dyDescent="0.2">
      <c r="E137" s="102"/>
      <c r="F137" s="57"/>
      <c r="G137" s="12"/>
      <c r="H137" s="12"/>
      <c r="I137" s="221"/>
      <c r="J137" s="12"/>
      <c r="K137" s="12"/>
      <c r="L137" s="12"/>
    </row>
    <row r="138" spans="5:12" x14ac:dyDescent="0.2">
      <c r="E138" s="102"/>
      <c r="F138" s="57"/>
      <c r="G138" s="12"/>
      <c r="H138" s="12"/>
      <c r="I138" s="221"/>
      <c r="J138" s="12"/>
      <c r="K138" s="12"/>
      <c r="L138" s="12"/>
    </row>
    <row r="139" spans="5:12" x14ac:dyDescent="0.2">
      <c r="E139" s="102"/>
      <c r="F139" s="57"/>
      <c r="G139" s="12"/>
      <c r="H139" s="12"/>
      <c r="I139" s="102"/>
      <c r="J139" s="12"/>
      <c r="K139" s="12"/>
      <c r="L139" s="12"/>
    </row>
    <row r="140" spans="5:12" x14ac:dyDescent="0.2">
      <c r="E140" s="102"/>
      <c r="F140" s="57"/>
      <c r="G140" s="12"/>
      <c r="H140" s="12"/>
      <c r="I140" s="42"/>
      <c r="J140" s="12"/>
      <c r="K140" s="12"/>
      <c r="L140" s="12"/>
    </row>
    <row r="141" spans="5:12" x14ac:dyDescent="0.2">
      <c r="E141" s="102"/>
      <c r="F141" s="57"/>
      <c r="G141" s="12"/>
      <c r="H141" s="12"/>
      <c r="I141" s="12"/>
      <c r="J141" s="12"/>
      <c r="K141" s="12"/>
      <c r="L141" s="12"/>
    </row>
    <row r="142" spans="5:12" x14ac:dyDescent="0.2">
      <c r="E142" s="102"/>
      <c r="F142" s="57"/>
      <c r="G142" s="12"/>
      <c r="H142" s="12"/>
      <c r="I142" s="12"/>
      <c r="J142" s="12"/>
      <c r="K142" s="12"/>
      <c r="L142" s="12"/>
    </row>
    <row r="143" spans="5:12" x14ac:dyDescent="0.2">
      <c r="E143" s="102"/>
      <c r="F143" s="57"/>
      <c r="G143" s="12"/>
      <c r="H143" s="12"/>
      <c r="I143" s="12"/>
      <c r="J143" s="12"/>
      <c r="K143" s="12"/>
      <c r="L143" s="12"/>
    </row>
    <row r="144" spans="5:12" x14ac:dyDescent="0.2">
      <c r="E144" s="102"/>
      <c r="F144" s="57"/>
      <c r="G144" s="12"/>
      <c r="H144" s="12"/>
      <c r="I144" s="12"/>
      <c r="J144" s="12"/>
      <c r="K144" s="12"/>
      <c r="L144" s="12"/>
    </row>
    <row r="145" spans="5:12" x14ac:dyDescent="0.2">
      <c r="E145" s="102"/>
      <c r="F145" s="57"/>
      <c r="G145" s="12"/>
      <c r="H145" s="12"/>
      <c r="I145" s="12"/>
      <c r="J145" s="12"/>
      <c r="K145" s="12"/>
      <c r="L145" s="12"/>
    </row>
    <row r="146" spans="5:12" x14ac:dyDescent="0.2">
      <c r="E146" s="102"/>
      <c r="F146" s="57"/>
      <c r="G146" s="12"/>
      <c r="H146" s="12"/>
      <c r="I146" s="12"/>
      <c r="J146" s="12"/>
      <c r="K146" s="12"/>
      <c r="L146" s="12"/>
    </row>
    <row r="147" spans="5:12" x14ac:dyDescent="0.2">
      <c r="E147" s="102"/>
      <c r="F147" s="57"/>
      <c r="G147" s="12"/>
      <c r="H147" s="12"/>
      <c r="I147" s="12"/>
      <c r="J147" s="12"/>
      <c r="K147" s="12"/>
      <c r="L147" s="12"/>
    </row>
    <row r="148" spans="5:12" x14ac:dyDescent="0.2">
      <c r="E148" s="102"/>
      <c r="F148" s="57"/>
      <c r="G148" s="12"/>
      <c r="H148" s="12"/>
      <c r="I148" s="12"/>
      <c r="J148" s="12"/>
      <c r="K148" s="12"/>
      <c r="L148" s="12"/>
    </row>
    <row r="149" spans="5:12" x14ac:dyDescent="0.2">
      <c r="E149" s="102"/>
      <c r="F149" s="57"/>
      <c r="G149" s="12"/>
      <c r="H149" s="12"/>
      <c r="I149" s="12"/>
      <c r="J149" s="12"/>
      <c r="K149" s="12"/>
      <c r="L149" s="12"/>
    </row>
    <row r="150" spans="5:12" x14ac:dyDescent="0.2">
      <c r="E150" s="102"/>
      <c r="F150" s="57"/>
      <c r="G150" s="12"/>
      <c r="H150" s="12"/>
      <c r="I150" s="12"/>
      <c r="J150" s="12"/>
      <c r="K150" s="12"/>
      <c r="L150" s="12"/>
    </row>
    <row r="151" spans="5:12" x14ac:dyDescent="0.2">
      <c r="E151" s="102"/>
      <c r="F151" s="104"/>
      <c r="G151" s="102"/>
      <c r="H151" s="102"/>
      <c r="I151" s="12"/>
      <c r="J151" s="102"/>
      <c r="K151" s="102"/>
      <c r="L151" s="102"/>
    </row>
    <row r="152" spans="5:12" x14ac:dyDescent="0.2">
      <c r="E152" s="102"/>
      <c r="F152" s="104"/>
      <c r="G152" s="102"/>
      <c r="H152" s="102"/>
      <c r="I152" s="12"/>
      <c r="J152" s="102"/>
      <c r="K152" s="102"/>
      <c r="L152" s="102"/>
    </row>
    <row r="153" spans="5:12" x14ac:dyDescent="0.2">
      <c r="E153" s="102"/>
      <c r="F153" s="104"/>
      <c r="G153" s="102"/>
      <c r="H153" s="102"/>
      <c r="I153" s="12"/>
      <c r="J153" s="102"/>
      <c r="K153" s="102"/>
      <c r="L153" s="102"/>
    </row>
    <row r="154" spans="5:12" x14ac:dyDescent="0.2">
      <c r="E154" s="102"/>
      <c r="F154" s="104"/>
      <c r="G154" s="102"/>
      <c r="H154" s="102"/>
      <c r="I154" s="12"/>
      <c r="J154" s="102"/>
      <c r="K154" s="102"/>
      <c r="L154" s="102"/>
    </row>
    <row r="155" spans="5:12" x14ac:dyDescent="0.2">
      <c r="E155" s="102"/>
      <c r="F155" s="104"/>
      <c r="G155" s="102"/>
      <c r="H155" s="102"/>
      <c r="I155" s="12"/>
      <c r="J155" s="102"/>
      <c r="K155" s="102"/>
      <c r="L155" s="102"/>
    </row>
    <row r="156" spans="5:12" x14ac:dyDescent="0.2">
      <c r="E156" s="102"/>
      <c r="F156" s="104"/>
      <c r="G156" s="102"/>
      <c r="H156" s="102"/>
      <c r="I156" s="102"/>
      <c r="J156" s="102"/>
      <c r="K156" s="102"/>
      <c r="L156" s="102"/>
    </row>
    <row r="157" spans="5:12" x14ac:dyDescent="0.2">
      <c r="E157" s="102"/>
      <c r="F157" s="104"/>
      <c r="G157" s="102"/>
      <c r="H157" s="102"/>
      <c r="I157" s="102"/>
      <c r="J157" s="102"/>
      <c r="K157" s="102"/>
      <c r="L157" s="102"/>
    </row>
    <row r="203" spans="3:3" x14ac:dyDescent="0.2">
      <c r="C203" s="42"/>
    </row>
    <row r="204" spans="3:3" x14ac:dyDescent="0.2">
      <c r="C204" s="102"/>
    </row>
  </sheetData>
  <mergeCells count="128">
    <mergeCell ref="K4:K7"/>
    <mergeCell ref="F4:F7"/>
    <mergeCell ref="G4:G7"/>
    <mergeCell ref="H4:H7"/>
    <mergeCell ref="I4:I7"/>
    <mergeCell ref="J4:J7"/>
    <mergeCell ref="J58:J59"/>
    <mergeCell ref="K58:K59"/>
    <mergeCell ref="F9:F12"/>
    <mergeCell ref="G9:G12"/>
    <mergeCell ref="H9:H12"/>
    <mergeCell ref="I9:I12"/>
    <mergeCell ref="J9:J12"/>
    <mergeCell ref="K9:K12"/>
    <mergeCell ref="F14:F16"/>
    <mergeCell ref="J14:J16"/>
    <mergeCell ref="K14:K16"/>
    <mergeCell ref="F18:F19"/>
    <mergeCell ref="F21:F23"/>
    <mergeCell ref="H56:H57"/>
    <mergeCell ref="I56:I57"/>
    <mergeCell ref="G58:G59"/>
    <mergeCell ref="I58:I59"/>
    <mergeCell ref="K18:K19"/>
    <mergeCell ref="H106:H108"/>
    <mergeCell ref="G91:G94"/>
    <mergeCell ref="H91:H94"/>
    <mergeCell ref="G106:G108"/>
    <mergeCell ref="H96:H99"/>
    <mergeCell ref="G96:G99"/>
    <mergeCell ref="H101:H104"/>
    <mergeCell ref="G101:G104"/>
    <mergeCell ref="I136:I138"/>
    <mergeCell ref="K106:K108"/>
    <mergeCell ref="K96:K99"/>
    <mergeCell ref="K101:K104"/>
    <mergeCell ref="K91:K94"/>
    <mergeCell ref="I96:I99"/>
    <mergeCell ref="J91:J94"/>
    <mergeCell ref="J101:J104"/>
    <mergeCell ref="J96:J99"/>
    <mergeCell ref="I101:I104"/>
    <mergeCell ref="I106:I109"/>
    <mergeCell ref="J106:J108"/>
    <mergeCell ref="I90:I94"/>
    <mergeCell ref="D64:E64"/>
    <mergeCell ref="C9:C12"/>
    <mergeCell ref="F106:F108"/>
    <mergeCell ref="F101:F104"/>
    <mergeCell ref="C21:C22"/>
    <mergeCell ref="C14:C16"/>
    <mergeCell ref="C18:C19"/>
    <mergeCell ref="C69:C77"/>
    <mergeCell ref="C79:C83"/>
    <mergeCell ref="C37:C38"/>
    <mergeCell ref="F96:F99"/>
    <mergeCell ref="C25:C27"/>
    <mergeCell ref="F91:F94"/>
    <mergeCell ref="C42:C43"/>
    <mergeCell ref="C47:C48"/>
    <mergeCell ref="C49:C50"/>
    <mergeCell ref="C52:C53"/>
    <mergeCell ref="F58:F59"/>
    <mergeCell ref="B64:C64"/>
    <mergeCell ref="F56:F57"/>
    <mergeCell ref="F60:F62"/>
    <mergeCell ref="C56:C57"/>
    <mergeCell ref="C60:C62"/>
    <mergeCell ref="G1:J1"/>
    <mergeCell ref="G14:G16"/>
    <mergeCell ref="H14:H16"/>
    <mergeCell ref="I14:I16"/>
    <mergeCell ref="C30:C32"/>
    <mergeCell ref="C33:C35"/>
    <mergeCell ref="F42:F45"/>
    <mergeCell ref="F47:F50"/>
    <mergeCell ref="F52:F54"/>
    <mergeCell ref="G30:G35"/>
    <mergeCell ref="H30:H35"/>
    <mergeCell ref="I30:I35"/>
    <mergeCell ref="J30:J35"/>
    <mergeCell ref="G18:G19"/>
    <mergeCell ref="H18:H19"/>
    <mergeCell ref="I18:I19"/>
    <mergeCell ref="J18:J19"/>
    <mergeCell ref="G56:G57"/>
    <mergeCell ref="F25:F27"/>
    <mergeCell ref="F30:F35"/>
    <mergeCell ref="F37:F40"/>
    <mergeCell ref="G21:G23"/>
    <mergeCell ref="H21:H23"/>
    <mergeCell ref="I21:I23"/>
    <mergeCell ref="J21:J23"/>
    <mergeCell ref="K21:K23"/>
    <mergeCell ref="G37:G40"/>
    <mergeCell ref="H37:H40"/>
    <mergeCell ref="I37:I40"/>
    <mergeCell ref="J37:J40"/>
    <mergeCell ref="K37:K40"/>
    <mergeCell ref="G25:G27"/>
    <mergeCell ref="H25:H27"/>
    <mergeCell ref="I25:I27"/>
    <mergeCell ref="J25:J27"/>
    <mergeCell ref="K25:K27"/>
    <mergeCell ref="N1:R1"/>
    <mergeCell ref="J56:J57"/>
    <mergeCell ref="K56:K57"/>
    <mergeCell ref="G60:G62"/>
    <mergeCell ref="H60:H62"/>
    <mergeCell ref="I60:I62"/>
    <mergeCell ref="J60:J62"/>
    <mergeCell ref="K60:K62"/>
    <mergeCell ref="G52:G54"/>
    <mergeCell ref="H52:H54"/>
    <mergeCell ref="I52:I54"/>
    <mergeCell ref="J52:J54"/>
    <mergeCell ref="K52:K54"/>
    <mergeCell ref="G47:G50"/>
    <mergeCell ref="H47:H50"/>
    <mergeCell ref="I47:I50"/>
    <mergeCell ref="J47:J50"/>
    <mergeCell ref="K47:K50"/>
    <mergeCell ref="G42:G45"/>
    <mergeCell ref="H42:H45"/>
    <mergeCell ref="I42:I45"/>
    <mergeCell ref="J42:J45"/>
    <mergeCell ref="K42:K45"/>
    <mergeCell ref="K30:K35"/>
  </mergeCells>
  <conditionalFormatting sqref="I136 G110:H110 J110:L110 I115 G120:H120 J120:L120 I125 G101:H102 J101:L102 I106:I107 G106:H106 J106:L106 I111 I101 G91:H91 J91:L91 G96:L96 J89:L89 G126:H126 J126:L126 G131:L131 J85:L85 G65:H65 J65:L65 I68 L58">
    <cfRule type="cellIs" dxfId="37" priority="434" operator="equal">
      <formula>$U$21</formula>
    </cfRule>
    <cfRule type="cellIs" dxfId="36" priority="435" operator="equal">
      <formula>$U$23</formula>
    </cfRule>
    <cfRule type="cellIs" dxfId="35" priority="436" operator="equal">
      <formula>$U$22</formula>
    </cfRule>
  </conditionalFormatting>
  <conditionalFormatting sqref="D69">
    <cfRule type="expression" dxfId="34" priority="362">
      <formula>D69=F110</formula>
    </cfRule>
  </conditionalFormatting>
  <conditionalFormatting sqref="D70">
    <cfRule type="expression" dxfId="33" priority="360">
      <formula>D70=F110</formula>
    </cfRule>
  </conditionalFormatting>
  <conditionalFormatting sqref="D77">
    <cfRule type="expression" dxfId="32" priority="356">
      <formula>D77=F110</formula>
    </cfRule>
  </conditionalFormatting>
  <conditionalFormatting sqref="D79">
    <cfRule type="expression" dxfId="31" priority="336">
      <formula>D79=F120</formula>
    </cfRule>
  </conditionalFormatting>
  <conditionalFormatting sqref="D80">
    <cfRule type="expression" dxfId="30" priority="334">
      <formula>D80=F120</formula>
    </cfRule>
  </conditionalFormatting>
  <conditionalFormatting sqref="D81 D71:D73">
    <cfRule type="expression" dxfId="29" priority="332">
      <formula>D71=F110</formula>
    </cfRule>
  </conditionalFormatting>
  <conditionalFormatting sqref="D82:D83 D74:D76">
    <cfRule type="expression" dxfId="28" priority="330">
      <formula>D74=F112</formula>
    </cfRule>
  </conditionalFormatting>
  <conditionalFormatting sqref="F58">
    <cfRule type="cellIs" dxfId="27" priority="130" operator="equal">
      <formula>$U$21</formula>
    </cfRule>
    <cfRule type="cellIs" dxfId="26" priority="131" operator="equal">
      <formula>$U$23</formula>
    </cfRule>
    <cfRule type="cellIs" dxfId="25" priority="132" operator="equal">
      <formula>$U$22</formula>
    </cfRule>
  </conditionalFormatting>
  <conditionalFormatting sqref="L9:L12">
    <cfRule type="colorScale" priority="129">
      <colorScale>
        <cfvo type="min"/>
        <cfvo type="percentile" val="50"/>
        <cfvo type="max"/>
        <color rgb="FFF8696B"/>
        <color rgb="FFFFEB84"/>
        <color rgb="FF63BE7B"/>
      </colorScale>
    </cfRule>
  </conditionalFormatting>
  <conditionalFormatting sqref="G4:K7">
    <cfRule type="colorScale" priority="104">
      <colorScale>
        <cfvo type="num" val="0"/>
        <cfvo type="num" val="50"/>
        <cfvo type="num" val="100"/>
        <color rgb="FFFCBCBE"/>
        <color rgb="FFFFF7CD"/>
        <color rgb="FFCCEAD4"/>
      </colorScale>
    </cfRule>
  </conditionalFormatting>
  <conditionalFormatting sqref="H60:K60">
    <cfRule type="colorScale" priority="52">
      <colorScale>
        <cfvo type="num" val="0"/>
        <cfvo type="num" val="50"/>
        <cfvo type="num" val="100"/>
        <color rgb="FFFCBCBE"/>
        <color rgb="FFFFF7CD"/>
        <color rgb="FFCCEAD4"/>
      </colorScale>
    </cfRule>
  </conditionalFormatting>
  <conditionalFormatting sqref="G9:G12">
    <cfRule type="colorScale" priority="101">
      <colorScale>
        <cfvo type="num" val="0"/>
        <cfvo type="num" val="50"/>
        <cfvo type="num" val="100"/>
        <color rgb="FFFCBCBE"/>
        <color rgb="FFFFF7CD"/>
        <color rgb="FFCCEAD4"/>
      </colorScale>
    </cfRule>
  </conditionalFormatting>
  <conditionalFormatting sqref="H9:K12">
    <cfRule type="colorScale" priority="100">
      <colorScale>
        <cfvo type="num" val="0"/>
        <cfvo type="num" val="50"/>
        <cfvo type="num" val="100"/>
        <color rgb="FFFCBCBE"/>
        <color rgb="FFFFF7CD"/>
        <color rgb="FFCCEAD4"/>
      </colorScale>
    </cfRule>
  </conditionalFormatting>
  <conditionalFormatting sqref="N4:N7">
    <cfRule type="colorScale" priority="99">
      <colorScale>
        <cfvo type="num" val="0"/>
        <cfvo type="num" val="50"/>
        <cfvo type="num" val="100"/>
        <color rgb="FFFCBCBE"/>
        <color rgb="FFFFF7CD"/>
        <color rgb="FFCCEAD4"/>
      </colorScale>
    </cfRule>
  </conditionalFormatting>
  <conditionalFormatting sqref="O4:R7">
    <cfRule type="colorScale" priority="98">
      <colorScale>
        <cfvo type="num" val="0"/>
        <cfvo type="num" val="50"/>
        <cfvo type="num" val="100"/>
        <color rgb="FFFCBCBE"/>
        <color rgb="FFFFF7CD"/>
        <color rgb="FFCCEAD4"/>
      </colorScale>
    </cfRule>
  </conditionalFormatting>
  <conditionalFormatting sqref="N9:N12">
    <cfRule type="colorScale" priority="97">
      <colorScale>
        <cfvo type="num" val="0"/>
        <cfvo type="num" val="50"/>
        <cfvo type="num" val="100"/>
        <color rgb="FFFCBCBE"/>
        <color rgb="FFFFF7CD"/>
        <color rgb="FFCCEAD4"/>
      </colorScale>
    </cfRule>
  </conditionalFormatting>
  <conditionalFormatting sqref="O9:R12">
    <cfRule type="colorScale" priority="96">
      <colorScale>
        <cfvo type="num" val="0"/>
        <cfvo type="num" val="50"/>
        <cfvo type="num" val="100"/>
        <color rgb="FFFCBCBE"/>
        <color rgb="FFFFF7CD"/>
        <color rgb="FFCCEAD4"/>
      </colorScale>
    </cfRule>
  </conditionalFormatting>
  <conditionalFormatting sqref="N14:N16">
    <cfRule type="colorScale" priority="95">
      <colorScale>
        <cfvo type="num" val="0"/>
        <cfvo type="num" val="50"/>
        <cfvo type="num" val="100"/>
        <color rgb="FFFCBCBE"/>
        <color rgb="FFFFF7CD"/>
        <color rgb="FFCCEAD4"/>
      </colorScale>
    </cfRule>
  </conditionalFormatting>
  <conditionalFormatting sqref="O14:R16">
    <cfRule type="colorScale" priority="94">
      <colorScale>
        <cfvo type="num" val="0"/>
        <cfvo type="num" val="50"/>
        <cfvo type="num" val="100"/>
        <color rgb="FFFCBCBE"/>
        <color rgb="FFFFF7CD"/>
        <color rgb="FFCCEAD4"/>
      </colorScale>
    </cfRule>
  </conditionalFormatting>
  <conditionalFormatting sqref="N18:N19">
    <cfRule type="colorScale" priority="93">
      <colorScale>
        <cfvo type="num" val="0"/>
        <cfvo type="num" val="50"/>
        <cfvo type="num" val="100"/>
        <color rgb="FFFCBCBE"/>
        <color rgb="FFFFF7CD"/>
        <color rgb="FFCCEAD4"/>
      </colorScale>
    </cfRule>
  </conditionalFormatting>
  <conditionalFormatting sqref="O18:R19">
    <cfRule type="colorScale" priority="92">
      <colorScale>
        <cfvo type="num" val="0"/>
        <cfvo type="num" val="50"/>
        <cfvo type="num" val="100"/>
        <color rgb="FFFCBCBE"/>
        <color rgb="FFFFF7CD"/>
        <color rgb="FFCCEAD4"/>
      </colorScale>
    </cfRule>
  </conditionalFormatting>
  <conditionalFormatting sqref="N21:N23">
    <cfRule type="colorScale" priority="91">
      <colorScale>
        <cfvo type="num" val="0"/>
        <cfvo type="num" val="50"/>
        <cfvo type="num" val="100"/>
        <color rgb="FFFCBCBE"/>
        <color rgb="FFFFF7CD"/>
        <color rgb="FFCCEAD4"/>
      </colorScale>
    </cfRule>
  </conditionalFormatting>
  <conditionalFormatting sqref="O21:R23">
    <cfRule type="colorScale" priority="90">
      <colorScale>
        <cfvo type="num" val="0"/>
        <cfvo type="num" val="50"/>
        <cfvo type="num" val="100"/>
        <color rgb="FFFCBCBE"/>
        <color rgb="FFFFF7CD"/>
        <color rgb="FFCCEAD4"/>
      </colorScale>
    </cfRule>
  </conditionalFormatting>
  <conditionalFormatting sqref="N25:N27">
    <cfRule type="colorScale" priority="89">
      <colorScale>
        <cfvo type="num" val="0"/>
        <cfvo type="num" val="50"/>
        <cfvo type="num" val="100"/>
        <color rgb="FFFCBCBE"/>
        <color rgb="FFFFF7CD"/>
        <color rgb="FFCCEAD4"/>
      </colorScale>
    </cfRule>
  </conditionalFormatting>
  <conditionalFormatting sqref="O25:R27">
    <cfRule type="colorScale" priority="88">
      <colorScale>
        <cfvo type="num" val="0"/>
        <cfvo type="num" val="50"/>
        <cfvo type="num" val="100"/>
        <color rgb="FFFCBCBE"/>
        <color rgb="FFFFF7CD"/>
        <color rgb="FFCCEAD4"/>
      </colorScale>
    </cfRule>
  </conditionalFormatting>
  <conditionalFormatting sqref="N30:N35">
    <cfRule type="colorScale" priority="87">
      <colorScale>
        <cfvo type="num" val="0"/>
        <cfvo type="num" val="50"/>
        <cfvo type="num" val="100"/>
        <color rgb="FFFCBCBE"/>
        <color rgb="FFFFF7CD"/>
        <color rgb="FFCCEAD4"/>
      </colorScale>
    </cfRule>
  </conditionalFormatting>
  <conditionalFormatting sqref="O30:R35">
    <cfRule type="colorScale" priority="86">
      <colorScale>
        <cfvo type="num" val="0"/>
        <cfvo type="num" val="50"/>
        <cfvo type="num" val="100"/>
        <color rgb="FFFCBCBE"/>
        <color rgb="FFFFF7CD"/>
        <color rgb="FFCCEAD4"/>
      </colorScale>
    </cfRule>
  </conditionalFormatting>
  <conditionalFormatting sqref="N37:N40">
    <cfRule type="colorScale" priority="85">
      <colorScale>
        <cfvo type="num" val="0"/>
        <cfvo type="num" val="50"/>
        <cfvo type="num" val="100"/>
        <color rgb="FFFCBCBE"/>
        <color rgb="FFFFF7CD"/>
        <color rgb="FFCCEAD4"/>
      </colorScale>
    </cfRule>
  </conditionalFormatting>
  <conditionalFormatting sqref="O37:R40">
    <cfRule type="colorScale" priority="84">
      <colorScale>
        <cfvo type="num" val="0"/>
        <cfvo type="num" val="50"/>
        <cfvo type="num" val="100"/>
        <color rgb="FFFCBCBE"/>
        <color rgb="FFFFF7CD"/>
        <color rgb="FFCCEAD4"/>
      </colorScale>
    </cfRule>
  </conditionalFormatting>
  <conditionalFormatting sqref="N42:N45">
    <cfRule type="colorScale" priority="83">
      <colorScale>
        <cfvo type="num" val="0"/>
        <cfvo type="num" val="50"/>
        <cfvo type="num" val="100"/>
        <color rgb="FFFCBCBE"/>
        <color rgb="FFFFF7CD"/>
        <color rgb="FFCCEAD4"/>
      </colorScale>
    </cfRule>
  </conditionalFormatting>
  <conditionalFormatting sqref="O42:R45">
    <cfRule type="colorScale" priority="82">
      <colorScale>
        <cfvo type="num" val="0"/>
        <cfvo type="num" val="50"/>
        <cfvo type="num" val="100"/>
        <color rgb="FFFCBCBE"/>
        <color rgb="FFFFF7CD"/>
        <color rgb="FFCCEAD4"/>
      </colorScale>
    </cfRule>
  </conditionalFormatting>
  <conditionalFormatting sqref="N47:N50">
    <cfRule type="colorScale" priority="81">
      <colorScale>
        <cfvo type="num" val="0"/>
        <cfvo type="num" val="50"/>
        <cfvo type="num" val="100"/>
        <color rgb="FFFCBCBE"/>
        <color rgb="FFFFF7CD"/>
        <color rgb="FFCCEAD4"/>
      </colorScale>
    </cfRule>
  </conditionalFormatting>
  <conditionalFormatting sqref="O47:R50">
    <cfRule type="colorScale" priority="80">
      <colorScale>
        <cfvo type="num" val="0"/>
        <cfvo type="num" val="50"/>
        <cfvo type="num" val="100"/>
        <color rgb="FFFCBCBE"/>
        <color rgb="FFFFF7CD"/>
        <color rgb="FFCCEAD4"/>
      </colorScale>
    </cfRule>
  </conditionalFormatting>
  <conditionalFormatting sqref="N52:N54">
    <cfRule type="colorScale" priority="79">
      <colorScale>
        <cfvo type="num" val="0"/>
        <cfvo type="num" val="50"/>
        <cfvo type="num" val="100"/>
        <color rgb="FFFCBCBE"/>
        <color rgb="FFFFF7CD"/>
        <color rgb="FFCCEAD4"/>
      </colorScale>
    </cfRule>
  </conditionalFormatting>
  <conditionalFormatting sqref="O52:R54">
    <cfRule type="colorScale" priority="78">
      <colorScale>
        <cfvo type="num" val="0"/>
        <cfvo type="num" val="50"/>
        <cfvo type="num" val="100"/>
        <color rgb="FFFCBCBE"/>
        <color rgb="FFFFF7CD"/>
        <color rgb="FFCCEAD4"/>
      </colorScale>
    </cfRule>
  </conditionalFormatting>
  <conditionalFormatting sqref="N56:N57">
    <cfRule type="colorScale" priority="77">
      <colorScale>
        <cfvo type="num" val="0"/>
        <cfvo type="num" val="50"/>
        <cfvo type="num" val="100"/>
        <color rgb="FFFCBCBE"/>
        <color rgb="FFFFF7CD"/>
        <color rgb="FFCCEAD4"/>
      </colorScale>
    </cfRule>
  </conditionalFormatting>
  <conditionalFormatting sqref="O56:R57">
    <cfRule type="colorScale" priority="76">
      <colorScale>
        <cfvo type="num" val="0"/>
        <cfvo type="num" val="50"/>
        <cfvo type="num" val="100"/>
        <color rgb="FFFCBCBE"/>
        <color rgb="FFFFF7CD"/>
        <color rgb="FFCCEAD4"/>
      </colorScale>
    </cfRule>
  </conditionalFormatting>
  <conditionalFormatting sqref="N60:N62">
    <cfRule type="colorScale" priority="75">
      <colorScale>
        <cfvo type="num" val="0"/>
        <cfvo type="num" val="50"/>
        <cfvo type="num" val="100"/>
        <color rgb="FFFCBCBE"/>
        <color rgb="FFFFF7CD"/>
        <color rgb="FFCCEAD4"/>
      </colorScale>
    </cfRule>
  </conditionalFormatting>
  <conditionalFormatting sqref="O60:R62">
    <cfRule type="colorScale" priority="74">
      <colorScale>
        <cfvo type="num" val="0"/>
        <cfvo type="num" val="50"/>
        <cfvo type="num" val="100"/>
        <color rgb="FFFCBCBE"/>
        <color rgb="FFFFF7CD"/>
        <color rgb="FFCCEAD4"/>
      </colorScale>
    </cfRule>
  </conditionalFormatting>
  <conditionalFormatting sqref="G14">
    <cfRule type="colorScale" priority="73">
      <colorScale>
        <cfvo type="num" val="0"/>
        <cfvo type="num" val="50"/>
        <cfvo type="num" val="100"/>
        <color rgb="FFFCBCBE"/>
        <color rgb="FFFFF7CD"/>
        <color rgb="FFCCEAD4"/>
      </colorScale>
    </cfRule>
  </conditionalFormatting>
  <conditionalFormatting sqref="H14:K14">
    <cfRule type="colorScale" priority="72">
      <colorScale>
        <cfvo type="num" val="0"/>
        <cfvo type="num" val="50"/>
        <cfvo type="num" val="100"/>
        <color rgb="FFFCBCBE"/>
        <color rgb="FFFFF7CD"/>
        <color rgb="FFCCEAD4"/>
      </colorScale>
    </cfRule>
  </conditionalFormatting>
  <conditionalFormatting sqref="G21">
    <cfRule type="colorScale" priority="71">
      <colorScale>
        <cfvo type="num" val="0"/>
        <cfvo type="num" val="50"/>
        <cfvo type="num" val="100"/>
        <color rgb="FFFCBCBE"/>
        <color rgb="FFFFF7CD"/>
        <color rgb="FFCCEAD4"/>
      </colorScale>
    </cfRule>
  </conditionalFormatting>
  <conditionalFormatting sqref="H21:K21">
    <cfRule type="colorScale" priority="70">
      <colorScale>
        <cfvo type="num" val="0"/>
        <cfvo type="num" val="50"/>
        <cfvo type="num" val="100"/>
        <color rgb="FFFCBCBE"/>
        <color rgb="FFFFF7CD"/>
        <color rgb="FFCCEAD4"/>
      </colorScale>
    </cfRule>
  </conditionalFormatting>
  <conditionalFormatting sqref="G25">
    <cfRule type="colorScale" priority="69">
      <colorScale>
        <cfvo type="num" val="0"/>
        <cfvo type="num" val="50"/>
        <cfvo type="num" val="100"/>
        <color rgb="FFFCBCBE"/>
        <color rgb="FFFFF7CD"/>
        <color rgb="FFCCEAD4"/>
      </colorScale>
    </cfRule>
  </conditionalFormatting>
  <conditionalFormatting sqref="H25:K25">
    <cfRule type="colorScale" priority="68">
      <colorScale>
        <cfvo type="num" val="0"/>
        <cfvo type="num" val="50"/>
        <cfvo type="num" val="100"/>
        <color rgb="FFFCBCBE"/>
        <color rgb="FFFFF7CD"/>
        <color rgb="FFCCEAD4"/>
      </colorScale>
    </cfRule>
  </conditionalFormatting>
  <conditionalFormatting sqref="G18">
    <cfRule type="colorScale" priority="67">
      <colorScale>
        <cfvo type="num" val="0"/>
        <cfvo type="num" val="50"/>
        <cfvo type="num" val="100"/>
        <color rgb="FFFCBCBE"/>
        <color rgb="FFFFF7CD"/>
        <color rgb="FFCCEAD4"/>
      </colorScale>
    </cfRule>
  </conditionalFormatting>
  <conditionalFormatting sqref="H18:K18">
    <cfRule type="colorScale" priority="66">
      <colorScale>
        <cfvo type="num" val="0"/>
        <cfvo type="num" val="50"/>
        <cfvo type="num" val="100"/>
        <color rgb="FFFCBCBE"/>
        <color rgb="FFFFF7CD"/>
        <color rgb="FFCCEAD4"/>
      </colorScale>
    </cfRule>
  </conditionalFormatting>
  <conditionalFormatting sqref="G30">
    <cfRule type="colorScale" priority="65">
      <colorScale>
        <cfvo type="num" val="0"/>
        <cfvo type="num" val="50"/>
        <cfvo type="num" val="100"/>
        <color rgb="FFFCBCBE"/>
        <color rgb="FFFFF7CD"/>
        <color rgb="FFCCEAD4"/>
      </colorScale>
    </cfRule>
  </conditionalFormatting>
  <conditionalFormatting sqref="H30:K30">
    <cfRule type="colorScale" priority="64">
      <colorScale>
        <cfvo type="num" val="0"/>
        <cfvo type="num" val="50"/>
        <cfvo type="num" val="100"/>
        <color rgb="FFFCBCBE"/>
        <color rgb="FFFFF7CD"/>
        <color rgb="FFCCEAD4"/>
      </colorScale>
    </cfRule>
  </conditionalFormatting>
  <conditionalFormatting sqref="G37:G40">
    <cfRule type="colorScale" priority="63">
      <colorScale>
        <cfvo type="num" val="0"/>
        <cfvo type="num" val="50"/>
        <cfvo type="num" val="100"/>
        <color rgb="FFFCBCBE"/>
        <color rgb="FFFFF7CD"/>
        <color rgb="FFCCEAD4"/>
      </colorScale>
    </cfRule>
  </conditionalFormatting>
  <conditionalFormatting sqref="H37:K40">
    <cfRule type="colorScale" priority="62">
      <colorScale>
        <cfvo type="num" val="0"/>
        <cfvo type="num" val="50"/>
        <cfvo type="num" val="100"/>
        <color rgb="FFFCBCBE"/>
        <color rgb="FFFFF7CD"/>
        <color rgb="FFCCEAD4"/>
      </colorScale>
    </cfRule>
  </conditionalFormatting>
  <conditionalFormatting sqref="G42:G45">
    <cfRule type="colorScale" priority="61">
      <colorScale>
        <cfvo type="num" val="0"/>
        <cfvo type="num" val="50"/>
        <cfvo type="num" val="100"/>
        <color rgb="FFFCBCBE"/>
        <color rgb="FFFFF7CD"/>
        <color rgb="FFCCEAD4"/>
      </colorScale>
    </cfRule>
  </conditionalFormatting>
  <conditionalFormatting sqref="H42:K45">
    <cfRule type="colorScale" priority="60">
      <colorScale>
        <cfvo type="num" val="0"/>
        <cfvo type="num" val="50"/>
        <cfvo type="num" val="100"/>
        <color rgb="FFFCBCBE"/>
        <color rgb="FFFFF7CD"/>
        <color rgb="FFCCEAD4"/>
      </colorScale>
    </cfRule>
  </conditionalFormatting>
  <conditionalFormatting sqref="G47:G50">
    <cfRule type="colorScale" priority="59">
      <colorScale>
        <cfvo type="num" val="0"/>
        <cfvo type="num" val="50"/>
        <cfvo type="num" val="100"/>
        <color rgb="FFFCBCBE"/>
        <color rgb="FFFFF7CD"/>
        <color rgb="FFCCEAD4"/>
      </colorScale>
    </cfRule>
  </conditionalFormatting>
  <conditionalFormatting sqref="H47:K50">
    <cfRule type="colorScale" priority="58">
      <colorScale>
        <cfvo type="num" val="0"/>
        <cfvo type="num" val="50"/>
        <cfvo type="num" val="100"/>
        <color rgb="FFFCBCBE"/>
        <color rgb="FFFFF7CD"/>
        <color rgb="FFCCEAD4"/>
      </colorScale>
    </cfRule>
  </conditionalFormatting>
  <conditionalFormatting sqref="G52">
    <cfRule type="colorScale" priority="57">
      <colorScale>
        <cfvo type="num" val="0"/>
        <cfvo type="num" val="50"/>
        <cfvo type="num" val="100"/>
        <color rgb="FFFCBCBE"/>
        <color rgb="FFFFF7CD"/>
        <color rgb="FFCCEAD4"/>
      </colorScale>
    </cfRule>
  </conditionalFormatting>
  <conditionalFormatting sqref="H52:K52">
    <cfRule type="colorScale" priority="56">
      <colorScale>
        <cfvo type="num" val="0"/>
        <cfvo type="num" val="50"/>
        <cfvo type="num" val="100"/>
        <color rgb="FFFCBCBE"/>
        <color rgb="FFFFF7CD"/>
        <color rgb="FFCCEAD4"/>
      </colorScale>
    </cfRule>
  </conditionalFormatting>
  <conditionalFormatting sqref="G56">
    <cfRule type="colorScale" priority="55">
      <colorScale>
        <cfvo type="num" val="0"/>
        <cfvo type="num" val="50"/>
        <cfvo type="num" val="100"/>
        <color rgb="FFFCBCBE"/>
        <color rgb="FFFFF7CD"/>
        <color rgb="FFCCEAD4"/>
      </colorScale>
    </cfRule>
  </conditionalFormatting>
  <conditionalFormatting sqref="H56:K56">
    <cfRule type="colorScale" priority="54">
      <colorScale>
        <cfvo type="num" val="0"/>
        <cfvo type="num" val="50"/>
        <cfvo type="num" val="100"/>
        <color rgb="FFFCBCBE"/>
        <color rgb="FFFFF7CD"/>
        <color rgb="FFCCEAD4"/>
      </colorScale>
    </cfRule>
  </conditionalFormatting>
  <conditionalFormatting sqref="G60">
    <cfRule type="colorScale" priority="53">
      <colorScale>
        <cfvo type="num" val="0"/>
        <cfvo type="num" val="50"/>
        <cfvo type="num" val="100"/>
        <color rgb="FFFCBCBE"/>
        <color rgb="FFFFF7CD"/>
        <color rgb="FFCCEAD4"/>
      </colorScale>
    </cfRule>
  </conditionalFormatting>
  <conditionalFormatting sqref="G64:K64">
    <cfRule type="top10" dxfId="24" priority="51" rank="1"/>
  </conditionalFormatting>
  <conditionalFormatting sqref="P76:R76 P69:R70">
    <cfRule type="colorScale" priority="49">
      <colorScale>
        <cfvo type="num" val="0"/>
        <cfvo type="num" val="50"/>
        <cfvo type="num" val="100"/>
        <color rgb="FFFCBCBE"/>
        <color rgb="FFFFF7CD"/>
        <color rgb="FFCCEAD4"/>
      </colorScale>
    </cfRule>
  </conditionalFormatting>
  <conditionalFormatting sqref="G84:H84 J84:L84">
    <cfRule type="cellIs" dxfId="23" priority="44" operator="equal">
      <formula>$U$21</formula>
    </cfRule>
    <cfRule type="cellIs" dxfId="22" priority="45" operator="equal">
      <formula>$U$23</formula>
    </cfRule>
    <cfRule type="cellIs" dxfId="21" priority="46" operator="equal">
      <formula>$U$22</formula>
    </cfRule>
  </conditionalFormatting>
  <conditionalFormatting sqref="E79:E83 E69:E77">
    <cfRule type="expression" dxfId="20" priority="1209">
      <formula>D69=F110</formula>
    </cfRule>
  </conditionalFormatting>
  <conditionalFormatting sqref="U69:U77">
    <cfRule type="colorScale" priority="37">
      <colorScale>
        <cfvo type="num" val="0"/>
        <cfvo type="num" val="50"/>
        <cfvo type="num" val="100"/>
        <color rgb="FFFCBCBE"/>
        <color rgb="FFFFF7CD"/>
        <color rgb="FFCCEAD4"/>
      </colorScale>
    </cfRule>
  </conditionalFormatting>
  <conditionalFormatting sqref="V69:Y77">
    <cfRule type="colorScale" priority="36">
      <colorScale>
        <cfvo type="num" val="0"/>
        <cfvo type="num" val="50"/>
        <cfvo type="num" val="100"/>
        <color rgb="FFFCBCBE"/>
        <color rgb="FFFFF7CD"/>
        <color rgb="FFCCEAD4"/>
      </colorScale>
    </cfRule>
  </conditionalFormatting>
  <conditionalFormatting sqref="U79:U83">
    <cfRule type="colorScale" priority="35">
      <colorScale>
        <cfvo type="num" val="0"/>
        <cfvo type="num" val="50"/>
        <cfvo type="num" val="100"/>
        <color rgb="FFFCBCBE"/>
        <color rgb="FFFFF7CD"/>
        <color rgb="FFCCEAD4"/>
      </colorScale>
    </cfRule>
  </conditionalFormatting>
  <conditionalFormatting sqref="V79:Y83">
    <cfRule type="colorScale" priority="34">
      <colorScale>
        <cfvo type="num" val="0"/>
        <cfvo type="num" val="50"/>
        <cfvo type="num" val="100"/>
        <color rgb="FFFCBCBE"/>
        <color rgb="FFFFF7CD"/>
        <color rgb="FFCCEAD4"/>
      </colorScale>
    </cfRule>
  </conditionalFormatting>
  <conditionalFormatting sqref="P71:R71">
    <cfRule type="colorScale" priority="33">
      <colorScale>
        <cfvo type="num" val="0"/>
        <cfvo type="num" val="50"/>
        <cfvo type="num" val="100"/>
        <color rgb="FFFCBCBE"/>
        <color rgb="FFFFF7CD"/>
        <color rgb="FFCCEAD4"/>
      </colorScale>
    </cfRule>
  </conditionalFormatting>
  <conditionalFormatting sqref="N72:R73 P74:R75">
    <cfRule type="colorScale" priority="32">
      <colorScale>
        <cfvo type="num" val="0"/>
        <cfvo type="num" val="50"/>
        <cfvo type="num" val="100"/>
        <color rgb="FFFCBCBE"/>
        <color rgb="FFFFF7CD"/>
        <color rgb="FFCCEAD4"/>
      </colorScale>
    </cfRule>
  </conditionalFormatting>
  <conditionalFormatting sqref="O76">
    <cfRule type="colorScale" priority="31">
      <colorScale>
        <cfvo type="num" val="0"/>
        <cfvo type="num" val="50"/>
        <cfvo type="num" val="100"/>
        <color rgb="FFFCBCBE"/>
        <color rgb="FFFFF7CD"/>
        <color rgb="FFCCEAD4"/>
      </colorScale>
    </cfRule>
  </conditionalFormatting>
  <conditionalFormatting sqref="P77:R77">
    <cfRule type="colorScale" priority="30">
      <colorScale>
        <cfvo type="num" val="0"/>
        <cfvo type="num" val="50"/>
        <cfvo type="num" val="100"/>
        <color rgb="FFFCBCBE"/>
        <color rgb="FFFFF7CD"/>
        <color rgb="FFCCEAD4"/>
      </colorScale>
    </cfRule>
  </conditionalFormatting>
  <conditionalFormatting sqref="N74:O75">
    <cfRule type="colorScale" priority="29">
      <colorScale>
        <cfvo type="num" val="0"/>
        <cfvo type="num" val="50"/>
        <cfvo type="num" val="100"/>
        <color rgb="FFFCBCBE"/>
        <color rgb="FFFFF7CD"/>
        <color rgb="FFCCEAD4"/>
      </colorScale>
    </cfRule>
  </conditionalFormatting>
  <conditionalFormatting sqref="O71">
    <cfRule type="colorScale" priority="28">
      <colorScale>
        <cfvo type="num" val="0"/>
        <cfvo type="num" val="50"/>
        <cfvo type="num" val="100"/>
        <color rgb="FFFCBCBE"/>
        <color rgb="FFFFF7CD"/>
        <color rgb="FFCCEAD4"/>
      </colorScale>
    </cfRule>
  </conditionalFormatting>
  <conditionalFormatting sqref="O77">
    <cfRule type="colorScale" priority="27">
      <colorScale>
        <cfvo type="num" val="0"/>
        <cfvo type="num" val="50"/>
        <cfvo type="num" val="100"/>
        <color rgb="FFFCBCBE"/>
        <color rgb="FFFFF7CD"/>
        <color rgb="FFCCEAD4"/>
      </colorScale>
    </cfRule>
  </conditionalFormatting>
  <conditionalFormatting sqref="N69:R77">
    <cfRule type="cellIs" dxfId="19" priority="26" operator="equal">
      <formula>"Zeer geschikt"</formula>
    </cfRule>
  </conditionalFormatting>
  <conditionalFormatting sqref="N69:R77">
    <cfRule type="cellIs" priority="22" operator="equal">
      <formula>"Niet geschikt"</formula>
    </cfRule>
    <cfRule type="cellIs" dxfId="18" priority="23" operator="equal">
      <formula>"Beperkt geschikt"</formula>
    </cfRule>
    <cfRule type="cellIs" dxfId="17" priority="24" operator="equal">
      <formula>"Enigszins geschikt"</formula>
    </cfRule>
    <cfRule type="cellIs" dxfId="16" priority="25" operator="equal">
      <formula>"Geschikt"</formula>
    </cfRule>
  </conditionalFormatting>
  <conditionalFormatting sqref="G69:K77">
    <cfRule type="cellIs" dxfId="15" priority="21" operator="equal">
      <formula>"Zeer geschikt"</formula>
    </cfRule>
  </conditionalFormatting>
  <conditionalFormatting sqref="G69:K77">
    <cfRule type="cellIs" priority="17" operator="equal">
      <formula>"Niet geschikt"</formula>
    </cfRule>
    <cfRule type="cellIs" dxfId="14" priority="18" operator="equal">
      <formula>"Beperkt geschikt"</formula>
    </cfRule>
    <cfRule type="cellIs" dxfId="13" priority="19" operator="equal">
      <formula>"Enigszins geschikt"</formula>
    </cfRule>
    <cfRule type="cellIs" dxfId="12" priority="20" operator="equal">
      <formula>"Geschikt"</formula>
    </cfRule>
  </conditionalFormatting>
  <conditionalFormatting sqref="N79:O81">
    <cfRule type="cellIs" dxfId="11" priority="16" operator="equal">
      <formula>"Zeer geschikt"</formula>
    </cfRule>
  </conditionalFormatting>
  <conditionalFormatting sqref="N79:O81">
    <cfRule type="cellIs" priority="12" operator="equal">
      <formula>"Niet geschikt"</formula>
    </cfRule>
    <cfRule type="cellIs" dxfId="10" priority="13" operator="equal">
      <formula>"Beperkt geschikt"</formula>
    </cfRule>
    <cfRule type="cellIs" dxfId="9" priority="14" operator="equal">
      <formula>"Enigszins geschikt"</formula>
    </cfRule>
    <cfRule type="cellIs" dxfId="8" priority="15" operator="equal">
      <formula>"Geschikt"</formula>
    </cfRule>
  </conditionalFormatting>
  <conditionalFormatting sqref="P79:R83 N82:O83">
    <cfRule type="colorScale" priority="11">
      <colorScale>
        <cfvo type="num" val="0"/>
        <cfvo type="num" val="50"/>
        <cfvo type="num" val="100"/>
        <color rgb="FFFCBCBE"/>
        <color rgb="FFFFF7CD"/>
        <color rgb="FFCCEAD4"/>
      </colorScale>
    </cfRule>
  </conditionalFormatting>
  <conditionalFormatting sqref="P79:R83 N82:O83">
    <cfRule type="cellIs" dxfId="7" priority="10" operator="equal">
      <formula>"Zeer geschikt"</formula>
    </cfRule>
  </conditionalFormatting>
  <conditionalFormatting sqref="P79:R83 N82:O83">
    <cfRule type="cellIs" priority="6" operator="equal">
      <formula>"Niet geschikt"</formula>
    </cfRule>
    <cfRule type="cellIs" dxfId="6" priority="7" operator="equal">
      <formula>"Beperkt geschikt"</formula>
    </cfRule>
    <cfRule type="cellIs" dxfId="5" priority="8" operator="equal">
      <formula>"Enigszins geschikt"</formula>
    </cfRule>
    <cfRule type="cellIs" dxfId="4" priority="9" operator="equal">
      <formula>"Geschikt"</formula>
    </cfRule>
  </conditionalFormatting>
  <conditionalFormatting sqref="G79:K83">
    <cfRule type="cellIs" dxfId="3" priority="5" operator="equal">
      <formula>"Zeer geschikt"</formula>
    </cfRule>
  </conditionalFormatting>
  <conditionalFormatting sqref="G79:K83">
    <cfRule type="cellIs" priority="1" operator="equal">
      <formula>"Niet geschikt"</formula>
    </cfRule>
    <cfRule type="cellIs" dxfId="2" priority="2" operator="equal">
      <formula>"Beperkt geschikt"</formula>
    </cfRule>
    <cfRule type="cellIs" dxfId="1" priority="3" operator="equal">
      <formula>"Enigszins geschikt"</formula>
    </cfRule>
    <cfRule type="cellIs" dxfId="0" priority="4" operator="equal">
      <formula>"Geschikt"</formula>
    </cfRule>
  </conditionalFormatting>
  <dataValidations count="16">
    <dataValidation type="list" allowBlank="1" showInputMessage="1" showErrorMessage="1" sqref="F106:F108">
      <formula1>$D$52:$D$54</formula1>
    </dataValidation>
    <dataValidation type="list" allowBlank="1" showInputMessage="1" showErrorMessage="1" sqref="F101:F104">
      <formula1>$D$47:$D$50</formula1>
    </dataValidation>
    <dataValidation type="list" allowBlank="1" showInputMessage="1" showErrorMessage="1" sqref="F96:F99">
      <formula1>$D$42:$D$45</formula1>
    </dataValidation>
    <dataValidation type="list" allowBlank="1" showInputMessage="1" showErrorMessage="1" sqref="F91:F94">
      <formula1>$D$37:$D$40</formula1>
    </dataValidation>
    <dataValidation type="list" allowBlank="1" showInputMessage="1" showErrorMessage="1" sqref="F14:F16">
      <formula1>$D$14:$D$16</formula1>
    </dataValidation>
    <dataValidation type="list" allowBlank="1" showInputMessage="1" showErrorMessage="1" sqref="F4:F7">
      <formula1>$D$4:$D$7</formula1>
    </dataValidation>
    <dataValidation type="list" allowBlank="1" showInputMessage="1" showErrorMessage="1" sqref="F9:F12">
      <formula1>$D$9:$D$12</formula1>
    </dataValidation>
    <dataValidation type="list" allowBlank="1" showInputMessage="1" showErrorMessage="1" sqref="F120:F124 F131:F133 F126:F127">
      <formula1>$D$79:$D$82</formula1>
    </dataValidation>
    <dataValidation type="list" allowBlank="1" showInputMessage="1" showErrorMessage="1" sqref="F110:F118">
      <formula1>$D$69:$D$77</formula1>
    </dataValidation>
    <dataValidation type="list" allowBlank="1" showInputMessage="1" showErrorMessage="1" sqref="F18:F19 F56:F57">
      <formula1>$D$18:$D$19</formula1>
    </dataValidation>
    <dataValidation type="list" allowBlank="1" showInputMessage="1" showErrorMessage="1" sqref="F21:F23 F52:F54 F60:F62 F25:F26">
      <formula1>$D21:$D23</formula1>
    </dataValidation>
    <dataValidation type="list" allowBlank="1" showInputMessage="1" showErrorMessage="1" sqref="F30:F35">
      <formula1>$D30:$D35</formula1>
    </dataValidation>
    <dataValidation type="list" allowBlank="1" showInputMessage="1" showErrorMessage="1" sqref="F37:F40 F42:F45 F47:F50">
      <formula1>$D37:$D40</formula1>
    </dataValidation>
    <dataValidation type="list" allowBlank="1" showInputMessage="1" showErrorMessage="1" sqref="F27">
      <formula1>$D27:$D28</formula1>
    </dataValidation>
    <dataValidation type="list" allowBlank="1" showInputMessage="1" showErrorMessage="1" sqref="F69:F77">
      <formula1>$B$70:$B$71</formula1>
    </dataValidation>
    <dataValidation type="list" allowBlank="1" showInputMessage="1" showErrorMessage="1" sqref="F79:F83">
      <formula1>$B$80:$B$81</formula1>
    </dataValidation>
  </dataValidations>
  <pageMargins left="0.23622047244094491" right="0.23622047244094491" top="0" bottom="0.19685039370078741" header="0.31496062992125984" footer="0.31496062992125984"/>
  <pageSetup paperSize="9" scale="50" fitToHeight="2" orientation="landscape" r:id="rId1"/>
  <rowBreaks count="1" manualBreakCount="1">
    <brk id="32"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M46"/>
  <sheetViews>
    <sheetView workbookViewId="0"/>
  </sheetViews>
  <sheetFormatPr defaultRowHeight="15" x14ac:dyDescent="0.25"/>
  <sheetData>
    <row r="46" spans="13:13" x14ac:dyDescent="0.25">
      <c r="M46" s="19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71"/>
  <sheetViews>
    <sheetView zoomScale="60" zoomScaleNormal="60" workbookViewId="0"/>
  </sheetViews>
  <sheetFormatPr defaultColWidth="9.140625" defaultRowHeight="12.75" x14ac:dyDescent="0.2"/>
  <cols>
    <col min="1" max="1" width="23.5703125" style="3" customWidth="1"/>
    <col min="2" max="2" width="22.42578125" style="3" customWidth="1"/>
    <col min="3" max="3" width="69" style="4" customWidth="1"/>
    <col min="4" max="4" width="204.28515625" style="5" customWidth="1"/>
    <col min="5" max="5" width="36.42578125" style="6" customWidth="1"/>
    <col min="6" max="16384" width="9.140625" style="2"/>
  </cols>
  <sheetData>
    <row r="1" spans="1:6" ht="102.75" customHeight="1" x14ac:dyDescent="0.25">
      <c r="A1" s="35"/>
      <c r="B1" s="189" t="s">
        <v>13</v>
      </c>
      <c r="C1" s="36"/>
      <c r="D1" s="37"/>
      <c r="E1" s="38"/>
      <c r="F1" s="39"/>
    </row>
    <row r="2" spans="1:6" ht="19.5" x14ac:dyDescent="0.25">
      <c r="A2" s="161" t="s">
        <v>14</v>
      </c>
      <c r="B2" s="162" t="s">
        <v>69</v>
      </c>
      <c r="C2" s="162"/>
      <c r="D2" s="163"/>
      <c r="E2" s="164" t="s">
        <v>102</v>
      </c>
      <c r="F2" s="39"/>
    </row>
    <row r="3" spans="1:6" ht="15" customHeight="1" x14ac:dyDescent="0.25">
      <c r="A3" s="165"/>
      <c r="B3" s="233" t="s">
        <v>59</v>
      </c>
      <c r="C3" s="233"/>
      <c r="D3" s="233"/>
      <c r="E3" s="166"/>
      <c r="F3" s="39"/>
    </row>
    <row r="4" spans="1:6" ht="15.75" customHeight="1" x14ac:dyDescent="0.25">
      <c r="A4" s="165"/>
      <c r="B4" s="233"/>
      <c r="C4" s="233"/>
      <c r="D4" s="233"/>
      <c r="E4" s="166"/>
      <c r="F4" s="39"/>
    </row>
    <row r="5" spans="1:6" ht="19.5" hidden="1" x14ac:dyDescent="0.25">
      <c r="A5" s="165"/>
      <c r="B5" s="233"/>
      <c r="C5" s="233"/>
      <c r="D5" s="233"/>
      <c r="E5" s="166"/>
      <c r="F5" s="39"/>
    </row>
    <row r="6" spans="1:6" ht="75.75" hidden="1" customHeight="1" x14ac:dyDescent="0.25">
      <c r="A6" s="167"/>
      <c r="B6" s="234"/>
      <c r="C6" s="234"/>
      <c r="D6" s="234"/>
      <c r="E6" s="168"/>
      <c r="F6" s="39"/>
    </row>
    <row r="7" spans="1:6" ht="32.25" customHeight="1" x14ac:dyDescent="0.25">
      <c r="A7" s="169" t="s">
        <v>15</v>
      </c>
      <c r="B7" s="170" t="s">
        <v>55</v>
      </c>
      <c r="C7" s="170"/>
      <c r="D7" s="171"/>
      <c r="E7" s="172" t="s">
        <v>102</v>
      </c>
      <c r="F7" s="39"/>
    </row>
    <row r="8" spans="1:6" ht="30" customHeight="1" x14ac:dyDescent="0.25">
      <c r="A8" s="173"/>
      <c r="B8" s="235" t="s">
        <v>147</v>
      </c>
      <c r="C8" s="235"/>
      <c r="D8" s="235"/>
      <c r="E8" s="174"/>
      <c r="F8" s="39"/>
    </row>
    <row r="9" spans="1:6" ht="19.5" x14ac:dyDescent="0.25">
      <c r="A9" s="173"/>
      <c r="B9" s="235"/>
      <c r="C9" s="235"/>
      <c r="D9" s="235"/>
      <c r="E9" s="174"/>
      <c r="F9" s="39"/>
    </row>
    <row r="10" spans="1:6" ht="37.5" customHeight="1" x14ac:dyDescent="0.25">
      <c r="A10" s="175"/>
      <c r="B10" s="236"/>
      <c r="C10" s="236"/>
      <c r="D10" s="236"/>
      <c r="E10" s="176"/>
      <c r="F10" s="39"/>
    </row>
    <row r="11" spans="1:6" ht="32.25" customHeight="1" x14ac:dyDescent="0.25">
      <c r="A11" s="169" t="s">
        <v>16</v>
      </c>
      <c r="B11" s="177" t="s">
        <v>56</v>
      </c>
      <c r="C11" s="177"/>
      <c r="D11" s="178"/>
      <c r="E11" s="179" t="s">
        <v>102</v>
      </c>
      <c r="F11" s="39"/>
    </row>
    <row r="12" spans="1:6" ht="33" customHeight="1" x14ac:dyDescent="0.25">
      <c r="A12" s="173"/>
      <c r="B12" s="233" t="s">
        <v>70</v>
      </c>
      <c r="C12" s="233"/>
      <c r="D12" s="233"/>
      <c r="E12" s="166"/>
      <c r="F12" s="39"/>
    </row>
    <row r="13" spans="1:6" ht="9" customHeight="1" x14ac:dyDescent="0.25">
      <c r="A13" s="173"/>
      <c r="B13" s="233" t="s">
        <v>60</v>
      </c>
      <c r="C13" s="233"/>
      <c r="D13" s="233"/>
      <c r="E13" s="166"/>
      <c r="F13" s="39"/>
    </row>
    <row r="14" spans="1:6" ht="12.75" hidden="1" customHeight="1" x14ac:dyDescent="0.25">
      <c r="A14" s="173"/>
      <c r="B14" s="233"/>
      <c r="C14" s="233"/>
      <c r="D14" s="233"/>
      <c r="E14" s="166"/>
      <c r="F14" s="39"/>
    </row>
    <row r="15" spans="1:6" ht="27" hidden="1" customHeight="1" x14ac:dyDescent="0.25">
      <c r="A15" s="175"/>
      <c r="B15" s="234"/>
      <c r="C15" s="234"/>
      <c r="D15" s="234"/>
      <c r="E15" s="168"/>
      <c r="F15" s="39"/>
    </row>
    <row r="16" spans="1:6" ht="32.450000000000003" customHeight="1" x14ac:dyDescent="0.25">
      <c r="A16" s="169" t="s">
        <v>17</v>
      </c>
      <c r="B16" s="170" t="s">
        <v>61</v>
      </c>
      <c r="C16" s="170"/>
      <c r="D16" s="171"/>
      <c r="E16" s="172" t="s">
        <v>102</v>
      </c>
      <c r="F16" s="39"/>
    </row>
    <row r="17" spans="1:23" ht="15" customHeight="1" x14ac:dyDescent="0.25">
      <c r="A17" s="173"/>
      <c r="B17" s="235" t="s">
        <v>148</v>
      </c>
      <c r="C17" s="235"/>
      <c r="D17" s="235"/>
      <c r="E17" s="174"/>
      <c r="F17" s="39"/>
    </row>
    <row r="18" spans="1:23" ht="19.5" x14ac:dyDescent="0.25">
      <c r="A18" s="173"/>
      <c r="B18" s="235"/>
      <c r="C18" s="235"/>
      <c r="D18" s="235"/>
      <c r="E18" s="174"/>
      <c r="F18" s="39"/>
    </row>
    <row r="19" spans="1:23" ht="51" customHeight="1" x14ac:dyDescent="0.25">
      <c r="A19" s="175"/>
      <c r="B19" s="236"/>
      <c r="C19" s="236"/>
      <c r="D19" s="236"/>
      <c r="E19" s="176"/>
      <c r="F19" s="39"/>
    </row>
    <row r="20" spans="1:23" ht="19.5" x14ac:dyDescent="0.25">
      <c r="A20" s="169" t="s">
        <v>18</v>
      </c>
      <c r="B20" s="177" t="s">
        <v>54</v>
      </c>
      <c r="C20" s="180"/>
      <c r="D20" s="181"/>
      <c r="E20" s="179" t="s">
        <v>102</v>
      </c>
      <c r="F20" s="39"/>
    </row>
    <row r="21" spans="1:23" ht="15" customHeight="1" x14ac:dyDescent="0.25">
      <c r="A21" s="173"/>
      <c r="B21" s="233" t="s">
        <v>149</v>
      </c>
      <c r="C21" s="233"/>
      <c r="D21" s="233"/>
      <c r="E21" s="166"/>
      <c r="F21" s="39"/>
    </row>
    <row r="22" spans="1:23" ht="37.5" customHeight="1" x14ac:dyDescent="0.25">
      <c r="A22" s="175"/>
      <c r="B22" s="234"/>
      <c r="C22" s="234"/>
      <c r="D22" s="234"/>
      <c r="E22" s="168"/>
      <c r="F22" s="39"/>
      <c r="U22" s="238"/>
      <c r="V22" s="238"/>
      <c r="W22" s="238"/>
    </row>
    <row r="23" spans="1:23" ht="32.450000000000003" customHeight="1" x14ac:dyDescent="0.25">
      <c r="A23" s="169" t="s">
        <v>19</v>
      </c>
      <c r="B23" s="170" t="s">
        <v>62</v>
      </c>
      <c r="C23" s="170"/>
      <c r="D23" s="171"/>
      <c r="E23" s="172" t="s">
        <v>102</v>
      </c>
      <c r="F23" s="39"/>
      <c r="U23" s="238"/>
      <c r="V23" s="238"/>
      <c r="W23" s="238"/>
    </row>
    <row r="24" spans="1:23" ht="15" customHeight="1" x14ac:dyDescent="0.25">
      <c r="A24" s="173"/>
      <c r="B24" s="235" t="s">
        <v>150</v>
      </c>
      <c r="C24" s="235"/>
      <c r="D24" s="235"/>
      <c r="E24" s="174"/>
      <c r="F24" s="39"/>
      <c r="U24" s="238"/>
      <c r="V24" s="238"/>
      <c r="W24" s="238"/>
    </row>
    <row r="25" spans="1:23" ht="15" customHeight="1" x14ac:dyDescent="0.25">
      <c r="A25" s="173"/>
      <c r="B25" s="235"/>
      <c r="C25" s="235"/>
      <c r="D25" s="235"/>
      <c r="E25" s="174"/>
      <c r="F25" s="39"/>
      <c r="U25" s="238"/>
      <c r="V25" s="238"/>
      <c r="W25" s="238"/>
    </row>
    <row r="26" spans="1:23" ht="19.5" hidden="1" x14ac:dyDescent="0.25">
      <c r="A26" s="173"/>
      <c r="B26" s="235"/>
      <c r="C26" s="235"/>
      <c r="D26" s="235"/>
      <c r="E26" s="174"/>
      <c r="F26" s="39"/>
    </row>
    <row r="27" spans="1:23" ht="21" hidden="1" customHeight="1" x14ac:dyDescent="0.25">
      <c r="A27" s="175"/>
      <c r="B27" s="236"/>
      <c r="C27" s="236"/>
      <c r="D27" s="236"/>
      <c r="E27" s="176"/>
      <c r="F27" s="39"/>
    </row>
    <row r="28" spans="1:23" ht="19.5" x14ac:dyDescent="0.25">
      <c r="A28" s="169" t="s">
        <v>20</v>
      </c>
      <c r="B28" s="177" t="s">
        <v>52</v>
      </c>
      <c r="C28" s="180"/>
      <c r="D28" s="181"/>
      <c r="E28" s="179" t="s">
        <v>102</v>
      </c>
      <c r="F28" s="39"/>
    </row>
    <row r="29" spans="1:23" ht="15" customHeight="1" x14ac:dyDescent="0.25">
      <c r="A29" s="173"/>
      <c r="B29" s="233"/>
      <c r="C29" s="233"/>
      <c r="D29" s="233"/>
      <c r="E29" s="166"/>
      <c r="F29" s="39"/>
    </row>
    <row r="30" spans="1:23" ht="6.75" customHeight="1" x14ac:dyDescent="0.25">
      <c r="A30" s="173"/>
      <c r="B30" s="233"/>
      <c r="C30" s="233"/>
      <c r="D30" s="233"/>
      <c r="E30" s="166"/>
      <c r="F30" s="39"/>
    </row>
    <row r="31" spans="1:23" ht="19.5" hidden="1" x14ac:dyDescent="0.25">
      <c r="A31" s="173"/>
      <c r="B31" s="233"/>
      <c r="C31" s="233"/>
      <c r="D31" s="233"/>
      <c r="E31" s="166"/>
      <c r="F31" s="39"/>
    </row>
    <row r="32" spans="1:23" ht="21.75" hidden="1" customHeight="1" x14ac:dyDescent="0.25">
      <c r="A32" s="173"/>
      <c r="B32" s="233"/>
      <c r="C32" s="233"/>
      <c r="D32" s="233"/>
      <c r="E32" s="166"/>
      <c r="F32" s="39"/>
    </row>
    <row r="33" spans="1:6" ht="19.5" x14ac:dyDescent="0.25">
      <c r="A33" s="169" t="s">
        <v>21</v>
      </c>
      <c r="B33" s="170" t="s">
        <v>51</v>
      </c>
      <c r="C33" s="170"/>
      <c r="D33" s="171"/>
      <c r="E33" s="172" t="s">
        <v>102</v>
      </c>
      <c r="F33" s="39"/>
    </row>
    <row r="34" spans="1:6" ht="15" customHeight="1" x14ac:dyDescent="0.25">
      <c r="A34" s="173"/>
      <c r="B34" s="235"/>
      <c r="C34" s="235"/>
      <c r="D34" s="235"/>
      <c r="E34" s="174"/>
      <c r="F34" s="39"/>
    </row>
    <row r="35" spans="1:6" ht="11.25" customHeight="1" x14ac:dyDescent="0.25">
      <c r="A35" s="173"/>
      <c r="B35" s="235"/>
      <c r="C35" s="235"/>
      <c r="D35" s="235"/>
      <c r="E35" s="174"/>
      <c r="F35" s="39"/>
    </row>
    <row r="36" spans="1:6" ht="19.5" hidden="1" x14ac:dyDescent="0.25">
      <c r="A36" s="173"/>
      <c r="B36" s="235"/>
      <c r="C36" s="235"/>
      <c r="D36" s="235"/>
      <c r="E36" s="174"/>
      <c r="F36" s="39"/>
    </row>
    <row r="37" spans="1:6" ht="35.25" hidden="1" customHeight="1" x14ac:dyDescent="0.25">
      <c r="A37" s="175"/>
      <c r="B37" s="236"/>
      <c r="C37" s="236"/>
      <c r="D37" s="236"/>
      <c r="E37" s="176"/>
      <c r="F37" s="39"/>
    </row>
    <row r="38" spans="1:6" ht="19.5" x14ac:dyDescent="0.25">
      <c r="A38" s="169" t="s">
        <v>22</v>
      </c>
      <c r="B38" s="177" t="s">
        <v>50</v>
      </c>
      <c r="C38" s="177"/>
      <c r="D38" s="181"/>
      <c r="E38" s="179" t="s">
        <v>102</v>
      </c>
      <c r="F38" s="39"/>
    </row>
    <row r="39" spans="1:6" ht="15" customHeight="1" x14ac:dyDescent="0.25">
      <c r="A39" s="173"/>
      <c r="B39" s="233" t="s">
        <v>71</v>
      </c>
      <c r="C39" s="233"/>
      <c r="D39" s="233"/>
      <c r="E39" s="166"/>
      <c r="F39" s="39"/>
    </row>
    <row r="40" spans="1:6" ht="19.5" x14ac:dyDescent="0.25">
      <c r="A40" s="173"/>
      <c r="B40" s="233"/>
      <c r="C40" s="233"/>
      <c r="D40" s="233"/>
      <c r="E40" s="166"/>
      <c r="F40" s="39"/>
    </row>
    <row r="41" spans="1:6" ht="19.5" x14ac:dyDescent="0.25">
      <c r="A41" s="173"/>
      <c r="B41" s="233"/>
      <c r="C41" s="233"/>
      <c r="D41" s="233"/>
      <c r="E41" s="166"/>
      <c r="F41" s="39"/>
    </row>
    <row r="42" spans="1:6" ht="33" hidden="1" customHeight="1" x14ac:dyDescent="0.25">
      <c r="A42" s="175"/>
      <c r="B42" s="234"/>
      <c r="C42" s="234"/>
      <c r="D42" s="234"/>
      <c r="E42" s="168"/>
      <c r="F42" s="39"/>
    </row>
    <row r="43" spans="1:6" ht="19.5" x14ac:dyDescent="0.25">
      <c r="A43" s="169" t="s">
        <v>23</v>
      </c>
      <c r="B43" s="170" t="s">
        <v>72</v>
      </c>
      <c r="C43" s="170"/>
      <c r="D43" s="171"/>
      <c r="E43" s="172" t="s">
        <v>102</v>
      </c>
      <c r="F43" s="39"/>
    </row>
    <row r="44" spans="1:6" ht="15" customHeight="1" x14ac:dyDescent="0.25">
      <c r="A44" s="173"/>
      <c r="B44" s="235"/>
      <c r="C44" s="235"/>
      <c r="D44" s="235"/>
      <c r="E44" s="174"/>
      <c r="F44" s="39"/>
    </row>
    <row r="45" spans="1:6" ht="19.5" x14ac:dyDescent="0.25">
      <c r="A45" s="173"/>
      <c r="B45" s="235"/>
      <c r="C45" s="235"/>
      <c r="D45" s="235"/>
      <c r="E45" s="174"/>
      <c r="F45" s="39"/>
    </row>
    <row r="46" spans="1:6" ht="4.5" customHeight="1" x14ac:dyDescent="0.25">
      <c r="A46" s="173"/>
      <c r="B46" s="235"/>
      <c r="C46" s="235"/>
      <c r="D46" s="235"/>
      <c r="E46" s="174"/>
      <c r="F46" s="39"/>
    </row>
    <row r="47" spans="1:6" ht="19.5" hidden="1" x14ac:dyDescent="0.25">
      <c r="A47" s="175"/>
      <c r="B47" s="236"/>
      <c r="C47" s="236"/>
      <c r="D47" s="236"/>
      <c r="E47" s="176"/>
      <c r="F47" s="39"/>
    </row>
    <row r="48" spans="1:6" ht="19.5" x14ac:dyDescent="0.25">
      <c r="A48" s="169" t="s">
        <v>24</v>
      </c>
      <c r="B48" s="177" t="s">
        <v>63</v>
      </c>
      <c r="C48" s="177"/>
      <c r="D48" s="181"/>
      <c r="E48" s="179" t="s">
        <v>102</v>
      </c>
      <c r="F48" s="39"/>
    </row>
    <row r="49" spans="1:6" ht="15" customHeight="1" x14ac:dyDescent="0.25">
      <c r="A49" s="173"/>
      <c r="B49" s="233" t="s">
        <v>64</v>
      </c>
      <c r="C49" s="233"/>
      <c r="D49" s="233"/>
      <c r="E49" s="166"/>
      <c r="F49" s="39"/>
    </row>
    <row r="50" spans="1:6" ht="19.5" x14ac:dyDescent="0.25">
      <c r="A50" s="173"/>
      <c r="B50" s="233"/>
      <c r="C50" s="233"/>
      <c r="D50" s="233"/>
      <c r="E50" s="166"/>
      <c r="F50" s="39"/>
    </row>
    <row r="51" spans="1:6" ht="19.5" x14ac:dyDescent="0.25">
      <c r="A51" s="173"/>
      <c r="B51" s="233"/>
      <c r="C51" s="233"/>
      <c r="D51" s="233"/>
      <c r="E51" s="166"/>
      <c r="F51" s="39"/>
    </row>
    <row r="52" spans="1:6" ht="6" customHeight="1" x14ac:dyDescent="0.25">
      <c r="A52" s="175"/>
      <c r="B52" s="234"/>
      <c r="C52" s="234"/>
      <c r="D52" s="234"/>
      <c r="E52" s="168"/>
      <c r="F52" s="39"/>
    </row>
    <row r="53" spans="1:6" ht="19.5" x14ac:dyDescent="0.25">
      <c r="A53" s="169" t="s">
        <v>25</v>
      </c>
      <c r="B53" s="237" t="s">
        <v>41</v>
      </c>
      <c r="C53" s="237"/>
      <c r="D53" s="171"/>
      <c r="E53" s="172" t="s">
        <v>102</v>
      </c>
      <c r="F53" s="39"/>
    </row>
    <row r="54" spans="1:6" ht="15" customHeight="1" x14ac:dyDescent="0.25">
      <c r="A54" s="173"/>
      <c r="B54" s="235" t="s">
        <v>151</v>
      </c>
      <c r="C54" s="235"/>
      <c r="D54" s="235"/>
      <c r="E54" s="174"/>
      <c r="F54" s="39"/>
    </row>
    <row r="55" spans="1:6" ht="19.5" x14ac:dyDescent="0.25">
      <c r="A55" s="173"/>
      <c r="B55" s="235"/>
      <c r="C55" s="235"/>
      <c r="D55" s="235"/>
      <c r="E55" s="174"/>
      <c r="F55" s="39"/>
    </row>
    <row r="56" spans="1:6" ht="19.5" x14ac:dyDescent="0.25">
      <c r="A56" s="173"/>
      <c r="B56" s="235"/>
      <c r="C56" s="235"/>
      <c r="D56" s="235"/>
      <c r="E56" s="174"/>
      <c r="F56" s="39"/>
    </row>
    <row r="57" spans="1:6" ht="32.25" customHeight="1" x14ac:dyDescent="0.25">
      <c r="A57" s="175"/>
      <c r="B57" s="236"/>
      <c r="C57" s="236"/>
      <c r="D57" s="236"/>
      <c r="E57" s="176"/>
      <c r="F57" s="39"/>
    </row>
    <row r="58" spans="1:6" ht="19.5" x14ac:dyDescent="0.25">
      <c r="A58" s="169" t="s">
        <v>26</v>
      </c>
      <c r="B58" s="177" t="s">
        <v>152</v>
      </c>
      <c r="C58" s="177"/>
      <c r="D58" s="181"/>
      <c r="E58" s="179" t="s">
        <v>102</v>
      </c>
      <c r="F58" s="39"/>
    </row>
    <row r="59" spans="1:6" ht="36" customHeight="1" x14ac:dyDescent="0.25">
      <c r="A59" s="173"/>
      <c r="B59" s="233" t="s">
        <v>65</v>
      </c>
      <c r="C59" s="233"/>
      <c r="D59" s="233"/>
      <c r="E59" s="166"/>
      <c r="F59" s="39"/>
    </row>
    <row r="60" spans="1:6" ht="19.5" x14ac:dyDescent="0.25">
      <c r="A60" s="173"/>
      <c r="B60" s="233"/>
      <c r="C60" s="233"/>
      <c r="D60" s="233"/>
      <c r="E60" s="166"/>
      <c r="F60" s="39"/>
    </row>
    <row r="61" spans="1:6" ht="34.5" customHeight="1" x14ac:dyDescent="0.25">
      <c r="A61" s="186"/>
      <c r="B61" s="233"/>
      <c r="C61" s="233"/>
      <c r="D61" s="233"/>
      <c r="E61" s="166"/>
      <c r="F61" s="39"/>
    </row>
    <row r="62" spans="1:6" ht="34.5" customHeight="1" x14ac:dyDescent="0.25">
      <c r="A62" s="187"/>
      <c r="B62" s="234"/>
      <c r="C62" s="234"/>
      <c r="D62" s="234"/>
      <c r="E62" s="188"/>
      <c r="F62" s="39"/>
    </row>
    <row r="63" spans="1:6" ht="19.5" x14ac:dyDescent="0.25">
      <c r="A63" s="182"/>
      <c r="B63" s="182"/>
      <c r="C63" s="183"/>
      <c r="D63" s="184"/>
      <c r="E63" s="185"/>
    </row>
    <row r="64" spans="1:6" ht="19.5" x14ac:dyDescent="0.25">
      <c r="A64" s="182"/>
      <c r="B64" s="182"/>
      <c r="C64" s="183"/>
      <c r="D64" s="184"/>
      <c r="E64" s="185"/>
    </row>
    <row r="65" spans="1:6" ht="19.5" x14ac:dyDescent="0.25">
      <c r="A65" s="169" t="s">
        <v>89</v>
      </c>
      <c r="B65" s="170" t="s">
        <v>153</v>
      </c>
      <c r="C65" s="170"/>
      <c r="D65" s="171"/>
      <c r="E65" s="172" t="s">
        <v>102</v>
      </c>
      <c r="F65" s="39"/>
    </row>
    <row r="66" spans="1:6" ht="15" customHeight="1" x14ac:dyDescent="0.25">
      <c r="A66" s="173"/>
      <c r="B66" s="235"/>
      <c r="C66" s="235"/>
      <c r="D66" s="235"/>
      <c r="E66" s="174"/>
      <c r="F66" s="39"/>
    </row>
    <row r="67" spans="1:6" ht="7.5" customHeight="1" x14ac:dyDescent="0.25">
      <c r="A67" s="173"/>
      <c r="B67" s="235"/>
      <c r="C67" s="235"/>
      <c r="D67" s="235"/>
      <c r="E67" s="174"/>
      <c r="F67" s="39"/>
    </row>
    <row r="68" spans="1:6" ht="15" hidden="1" customHeight="1" x14ac:dyDescent="0.25">
      <c r="A68" s="173"/>
      <c r="B68" s="235"/>
      <c r="C68" s="235"/>
      <c r="D68" s="235"/>
      <c r="E68" s="174"/>
      <c r="F68" s="39"/>
    </row>
    <row r="69" spans="1:6" ht="15" hidden="1" customHeight="1" x14ac:dyDescent="0.25">
      <c r="A69" s="175"/>
      <c r="B69" s="236"/>
      <c r="C69" s="236"/>
      <c r="D69" s="236"/>
      <c r="E69" s="176"/>
      <c r="F69" s="39"/>
    </row>
    <row r="70" spans="1:6" ht="18" customHeight="1" x14ac:dyDescent="0.25">
      <c r="A70" s="169" t="s">
        <v>90</v>
      </c>
      <c r="B70" s="227" t="s">
        <v>42</v>
      </c>
      <c r="C70" s="228"/>
      <c r="D70" s="228"/>
      <c r="E70" s="229"/>
      <c r="F70" s="39"/>
    </row>
    <row r="71" spans="1:6" ht="19.5" x14ac:dyDescent="0.25">
      <c r="A71" s="175"/>
      <c r="B71" s="230"/>
      <c r="C71" s="231"/>
      <c r="D71" s="231"/>
      <c r="E71" s="232"/>
      <c r="F71" s="39"/>
    </row>
  </sheetData>
  <mergeCells count="17">
    <mergeCell ref="U22:W25"/>
    <mergeCell ref="B12:D15"/>
    <mergeCell ref="B3:D6"/>
    <mergeCell ref="B8:D10"/>
    <mergeCell ref="B17:D19"/>
    <mergeCell ref="B21:D22"/>
    <mergeCell ref="B24:D27"/>
    <mergeCell ref="B70:E71"/>
    <mergeCell ref="B59:D62"/>
    <mergeCell ref="B66:D69"/>
    <mergeCell ref="B54:D57"/>
    <mergeCell ref="B29:D32"/>
    <mergeCell ref="B34:D37"/>
    <mergeCell ref="B39:D42"/>
    <mergeCell ref="B53:C53"/>
    <mergeCell ref="B44:D47"/>
    <mergeCell ref="B49:D52"/>
  </mergeCells>
  <hyperlinks>
    <hyperlink ref="E53" location="Routeplanner!F64" display="Terug naar routeplanner vraag 14"/>
    <hyperlink ref="E38" location="Routeplanner!F41" display="Terug naar routeplanner vraag 9"/>
    <hyperlink ref="E33" location="Routeplanner!F36" display="Terug naar routeplanner vraag 8"/>
    <hyperlink ref="E43" location="Routeplanner!F46" display="Terug naar routeplanner vraag 10"/>
    <hyperlink ref="E48" location="Routeplanner!F50" display="Terug naar routeplanner vraag 11"/>
    <hyperlink ref="E58" location="Routeplanner!F64" display="Terug naar routeplanner vraag 14"/>
    <hyperlink ref="E65" location="Routeplanner!F55" display="Terug naar routeplanner vraag 12"/>
    <hyperlink ref="E28" location="Routeplanner!F32" display="Terug naar routeplanner vraag 7"/>
    <hyperlink ref="E16" location="Routeplanner!F16" display="Terug naar routeplanner vraag 4"/>
    <hyperlink ref="E20" location="Routeplanner!F20" display="Terug naar routeplanner vraag 5"/>
    <hyperlink ref="E23" location="Routeplanner!F27" display="Terug naar routeplanner vraag 6"/>
    <hyperlink ref="E11" location="Routeplanner!F12" display="Terug naar routeplanner vraag 3"/>
    <hyperlink ref="E7" location="Routeplanner!F9" display="Terug naar routeplanner vraag 2"/>
    <hyperlink ref="E2" location="Routeplanner!F4" display="Terug naar routeplanner vraag 1"/>
  </hyperlinks>
  <pageMargins left="0.23622047244094491" right="0.23622047244094491" top="0.74803149606299213" bottom="0.74803149606299213" header="0.31496062992125984" footer="0.31496062992125984"/>
  <pageSetup paperSize="9" scale="64" fitToHeight="2" orientation="landscape" r:id="rId1"/>
  <rowBreaks count="1" manualBreakCount="1">
    <brk id="32"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workbookViewId="0">
      <selection activeCell="B10" sqref="B10:D10"/>
    </sheetView>
  </sheetViews>
  <sheetFormatPr defaultColWidth="9.140625" defaultRowHeight="15" x14ac:dyDescent="0.25"/>
  <cols>
    <col min="1" max="1" width="23.5703125" style="1" customWidth="1"/>
    <col min="2" max="2" width="105.28515625" style="1" customWidth="1"/>
    <col min="3" max="16384" width="9.140625" style="1"/>
  </cols>
  <sheetData>
    <row r="1" spans="1:4" s="2" customFormat="1" ht="15.75" thickBot="1" x14ac:dyDescent="0.25">
      <c r="A1" s="241"/>
      <c r="B1" s="241"/>
      <c r="C1" s="241"/>
      <c r="D1" s="242"/>
    </row>
    <row r="2" spans="1:4" s="2" customFormat="1" ht="66.75" customHeight="1" thickBot="1" x14ac:dyDescent="0.25">
      <c r="A2" s="239"/>
      <c r="B2" s="239"/>
      <c r="C2" s="239"/>
      <c r="D2" s="240"/>
    </row>
    <row r="3" spans="1:4" s="2" customFormat="1" ht="12.75" x14ac:dyDescent="0.2">
      <c r="A3" s="26"/>
      <c r="B3" s="11"/>
      <c r="C3" s="8"/>
      <c r="D3" s="34"/>
    </row>
    <row r="4" spans="1:4" s="2" customFormat="1" ht="12.75" x14ac:dyDescent="0.2">
      <c r="A4" s="251"/>
      <c r="B4" s="252"/>
      <c r="C4" s="252"/>
      <c r="D4" s="253"/>
    </row>
    <row r="5" spans="1:4" s="2" customFormat="1" ht="37.5" customHeight="1" x14ac:dyDescent="0.2">
      <c r="A5" s="29"/>
      <c r="B5" s="244"/>
      <c r="C5" s="247"/>
      <c r="D5" s="247"/>
    </row>
    <row r="6" spans="1:4" s="2" customFormat="1" ht="36.75" customHeight="1" x14ac:dyDescent="0.2">
      <c r="A6" s="29"/>
      <c r="B6" s="244"/>
      <c r="C6" s="247"/>
      <c r="D6" s="247"/>
    </row>
    <row r="7" spans="1:4" s="2" customFormat="1" ht="12.75" x14ac:dyDescent="0.2">
      <c r="A7" s="27"/>
      <c r="B7" s="18"/>
      <c r="C7" s="12"/>
      <c r="D7" s="33"/>
    </row>
    <row r="8" spans="1:4" s="2" customFormat="1" ht="12.75" x14ac:dyDescent="0.2">
      <c r="A8" s="248"/>
      <c r="B8" s="249"/>
      <c r="C8" s="249"/>
      <c r="D8" s="250"/>
    </row>
    <row r="9" spans="1:4" s="2" customFormat="1" ht="35.25" customHeight="1" x14ac:dyDescent="0.2">
      <c r="A9" s="28"/>
      <c r="B9" s="245"/>
      <c r="C9" s="245"/>
      <c r="D9" s="246"/>
    </row>
    <row r="10" spans="1:4" s="2" customFormat="1" ht="37.5" customHeight="1" x14ac:dyDescent="0.2">
      <c r="A10" s="29"/>
      <c r="B10" s="243"/>
      <c r="C10" s="243"/>
      <c r="D10" s="244"/>
    </row>
    <row r="11" spans="1:4" s="2" customFormat="1" ht="62.25" customHeight="1" x14ac:dyDescent="0.2">
      <c r="A11" s="19"/>
      <c r="B11" s="243"/>
      <c r="C11" s="243"/>
      <c r="D11" s="244"/>
    </row>
    <row r="12" spans="1:4" s="2" customFormat="1" ht="27" customHeight="1" x14ac:dyDescent="0.2">
      <c r="A12" s="29"/>
      <c r="B12" s="243"/>
      <c r="C12" s="243"/>
      <c r="D12" s="244"/>
    </row>
    <row r="13" spans="1:4" s="2" customFormat="1" ht="12.75" x14ac:dyDescent="0.2">
      <c r="A13" s="20"/>
      <c r="B13" s="18"/>
      <c r="C13" s="12"/>
      <c r="D13" s="33"/>
    </row>
    <row r="14" spans="1:4" s="2" customFormat="1" ht="12.75" x14ac:dyDescent="0.2">
      <c r="A14" s="251"/>
      <c r="B14" s="252"/>
      <c r="C14" s="252"/>
      <c r="D14" s="253"/>
    </row>
    <row r="15" spans="1:4" s="2" customFormat="1" ht="65.25" customHeight="1" x14ac:dyDescent="0.2">
      <c r="A15" s="29"/>
      <c r="B15" s="243"/>
      <c r="C15" s="243"/>
      <c r="D15" s="244"/>
    </row>
    <row r="16" spans="1:4" s="2" customFormat="1" ht="36.75" customHeight="1" x14ac:dyDescent="0.2">
      <c r="A16" s="29"/>
      <c r="B16" s="243"/>
      <c r="C16" s="243"/>
      <c r="D16" s="244"/>
    </row>
    <row r="17" spans="1:5" s="2" customFormat="1" ht="52.5" customHeight="1" x14ac:dyDescent="0.2">
      <c r="A17" s="19"/>
      <c r="B17" s="243"/>
      <c r="C17" s="243"/>
      <c r="D17" s="244"/>
    </row>
    <row r="18" spans="1:5" s="2" customFormat="1" ht="35.25" customHeight="1" x14ac:dyDescent="0.2">
      <c r="A18" s="29"/>
      <c r="B18" s="243"/>
      <c r="C18" s="243"/>
      <c r="D18" s="244"/>
    </row>
    <row r="19" spans="1:5" s="2" customFormat="1" ht="12.75" x14ac:dyDescent="0.2">
      <c r="A19" s="30"/>
      <c r="B19" s="31"/>
      <c r="C19" s="32"/>
      <c r="D19" s="32"/>
    </row>
    <row r="20" spans="1:5" s="2" customFormat="1" ht="12.75" x14ac:dyDescent="0.2">
      <c r="A20" s="254"/>
      <c r="B20" s="255"/>
      <c r="C20" s="255"/>
      <c r="D20" s="256"/>
    </row>
    <row r="21" spans="1:5" s="2" customFormat="1" ht="52.5" customHeight="1" x14ac:dyDescent="0.2">
      <c r="A21" s="29"/>
      <c r="B21" s="243"/>
      <c r="C21" s="243"/>
      <c r="D21" s="244"/>
    </row>
    <row r="22" spans="1:5" s="2" customFormat="1" ht="54.75" customHeight="1" x14ac:dyDescent="0.2">
      <c r="A22" s="29"/>
      <c r="B22" s="243"/>
      <c r="C22" s="243"/>
      <c r="D22" s="244"/>
    </row>
    <row r="23" spans="1:5" s="2" customFormat="1" ht="51" customHeight="1" x14ac:dyDescent="0.2">
      <c r="A23" s="19"/>
      <c r="B23" s="243"/>
      <c r="C23" s="243"/>
      <c r="D23" s="244"/>
    </row>
    <row r="24" spans="1:5" s="2" customFormat="1" ht="33" customHeight="1" x14ac:dyDescent="0.2">
      <c r="A24" s="29"/>
      <c r="B24" s="243"/>
      <c r="C24" s="243"/>
      <c r="D24" s="244"/>
    </row>
    <row r="25" spans="1:5" s="2" customFormat="1" ht="12.75" x14ac:dyDescent="0.2">
      <c r="A25" s="20"/>
      <c r="B25" s="18"/>
      <c r="C25" s="12"/>
      <c r="D25" s="12"/>
    </row>
    <row r="26" spans="1:5" s="2" customFormat="1" ht="12.75" x14ac:dyDescent="0.2">
      <c r="A26" s="254"/>
      <c r="B26" s="255"/>
      <c r="C26" s="255"/>
      <c r="D26" s="256"/>
    </row>
    <row r="27" spans="1:5" s="2" customFormat="1" ht="54" customHeight="1" x14ac:dyDescent="0.2">
      <c r="A27" s="29"/>
      <c r="B27" s="243"/>
      <c r="C27" s="243"/>
      <c r="D27" s="244"/>
    </row>
    <row r="28" spans="1:5" s="2" customFormat="1" ht="51.75" customHeight="1" x14ac:dyDescent="0.2">
      <c r="A28" s="29"/>
      <c r="B28" s="243"/>
      <c r="C28" s="243"/>
      <c r="D28" s="244"/>
    </row>
    <row r="29" spans="1:5" s="2" customFormat="1" ht="41.25" customHeight="1" x14ac:dyDescent="0.2">
      <c r="A29" s="19"/>
      <c r="B29" s="243"/>
      <c r="C29" s="243"/>
      <c r="D29" s="244"/>
    </row>
    <row r="30" spans="1:5" s="2" customFormat="1" ht="29.25" customHeight="1" x14ac:dyDescent="0.2">
      <c r="A30" s="29"/>
      <c r="B30" s="243"/>
      <c r="C30" s="243"/>
      <c r="D30" s="244"/>
    </row>
    <row r="31" spans="1:5" s="2" customFormat="1" ht="12.75" x14ac:dyDescent="0.2">
      <c r="B31" s="3"/>
      <c r="C31" s="10"/>
    </row>
    <row r="32" spans="1:5" s="2" customFormat="1" ht="12.75" x14ac:dyDescent="0.2">
      <c r="A32" s="3"/>
      <c r="B32" s="3"/>
      <c r="C32" s="4"/>
      <c r="D32" s="5"/>
      <c r="E32" s="6"/>
    </row>
  </sheetData>
  <mergeCells count="25">
    <mergeCell ref="B30:D30"/>
    <mergeCell ref="B29:D29"/>
    <mergeCell ref="B28:D28"/>
    <mergeCell ref="B27:D27"/>
    <mergeCell ref="A4:D4"/>
    <mergeCell ref="A20:D20"/>
    <mergeCell ref="A26:D26"/>
    <mergeCell ref="B18:D18"/>
    <mergeCell ref="B17:D17"/>
    <mergeCell ref="B16:D16"/>
    <mergeCell ref="B15:D15"/>
    <mergeCell ref="A14:D14"/>
    <mergeCell ref="B24:D24"/>
    <mergeCell ref="B23:D23"/>
    <mergeCell ref="B22:D22"/>
    <mergeCell ref="B21:D21"/>
    <mergeCell ref="A2:D2"/>
    <mergeCell ref="A1:D1"/>
    <mergeCell ref="B12:D12"/>
    <mergeCell ref="B11:D11"/>
    <mergeCell ref="B10:D10"/>
    <mergeCell ref="B9:D9"/>
    <mergeCell ref="B6:D6"/>
    <mergeCell ref="B5:D5"/>
    <mergeCell ref="A8:D8"/>
  </mergeCells>
  <pageMargins left="0.23622047244094491" right="0.19685039370078741" top="0.74803149606299213" bottom="0.74803149606299213" header="0.31496062992125984" footer="0.31496062992125984"/>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g.Versie xmlns="4ad80cb5-7256-4353-9351-2bd1e4d5ab7f" xsi:nil="true"/>
    <Overleg_x0020_datum xmlns="4ad80cb5-7256-4353-9351-2bd1e4d5ab7f" xsi:nil="true"/>
    <TaxCatchAll xmlns="4ad80cb5-7256-4353-9351-2bd1e4d5ab7f">
      <Value>6</Value>
    </TaxCatchAll>
    <ebeccce052d34a1eae4e04a0d9efdc2e xmlns="4ad80cb5-7256-4353-9351-2bd1e4d5ab7f">
      <Terms xmlns="http://schemas.microsoft.com/office/infopath/2007/PartnerControls">
        <TermInfo xmlns="http://schemas.microsoft.com/office/infopath/2007/PartnerControls">
          <TermName xmlns="http://schemas.microsoft.com/office/infopath/2007/PartnerControls">Achtergrondinformatie</TermName>
          <TermId xmlns="http://schemas.microsoft.com/office/infopath/2007/PartnerControls">b30b2b66-82d3-4d47-bced-18bcba708d0d</TermId>
        </TermInfo>
      </Terms>
    </ebeccce052d34a1eae4e04a0d9efdc2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ieuw leeg Word document" ma:contentTypeID="0x01010021598BA13606E548973F337DC1203F1A00036491D8906C7A479BFDE8A2CB2FC7C6" ma:contentTypeVersion="13" ma:contentTypeDescription="Een nieuw Word document maken" ma:contentTypeScope="" ma:versionID="6d81500a31c034b1a924eb7cf4b4ee67">
  <xsd:schema xmlns:xsd="http://www.w3.org/2001/XMLSchema" xmlns:xs="http://www.w3.org/2001/XMLSchema" xmlns:p="http://schemas.microsoft.com/office/2006/metadata/properties" xmlns:ns2="4ad80cb5-7256-4353-9351-2bd1e4d5ab7f" targetNamespace="http://schemas.microsoft.com/office/2006/metadata/properties" ma:root="true" ma:fieldsID="56c3b15a7c37a3c92c2d97c28fb8ed81" ns2:_="">
    <xsd:import namespace="4ad80cb5-7256-4353-9351-2bd1e4d5ab7f"/>
    <xsd:element name="properties">
      <xsd:complexType>
        <xsd:sequence>
          <xsd:element name="documentManagement">
            <xsd:complexType>
              <xsd:all>
                <xsd:element ref="ns2:Org.Versie" minOccurs="0"/>
                <xsd:element ref="ns2:Overleg_x0020_datum" minOccurs="0"/>
                <xsd:element ref="ns2:ebeccce052d34a1eae4e04a0d9efdc2e"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80cb5-7256-4353-9351-2bd1e4d5ab7f" elementFormDefault="qualified">
    <xsd:import namespace="http://schemas.microsoft.com/office/2006/documentManagement/types"/>
    <xsd:import namespace="http://schemas.microsoft.com/office/infopath/2007/PartnerControls"/>
    <xsd:element name="Org.Versie" ma:index="3" nillable="true" ma:displayName="Org.Versie" ma:internalName="Org_x002e_Versie">
      <xsd:simpleType>
        <xsd:restriction base="dms:Text">
          <xsd:maxLength value="5"/>
        </xsd:restriction>
      </xsd:simpleType>
    </xsd:element>
    <xsd:element name="Overleg_x0020_datum" ma:index="4" nillable="true" ma:displayName="Overleg datum" ma:description="" ma:format="DateOnly" ma:internalName="Overleg_x0020_datum">
      <xsd:simpleType>
        <xsd:restriction base="dms:DateTime"/>
      </xsd:simpleType>
    </xsd:element>
    <xsd:element name="ebeccce052d34a1eae4e04a0d9efdc2e" ma:index="10" ma:taxonomy="true" ma:internalName="ebeccce052d34a1eae4e04a0d9efdc2e" ma:taxonomyFieldName="C_x002d_categorie1" ma:displayName="C-categorie" ma:indexed="true" ma:default="" ma:fieldId="{ebeccce0-52d3-4a1e-ae4e-04a0d9efdc2e}" ma:sspId="1c7a61c1-9750-4fc2-ad06-21d14cb917ad" ma:termSetId="1c6fe87b-2413-47e3-a2b5-7199425ec6d0"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2ede95c9-968c-4694-9080-de5f725faf47}" ma:internalName="TaxCatchAll" ma:showField="CatchAllData" ma:web="4ad80cb5-7256-4353-9351-2bd1e4d5ab7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ede95c9-968c-4694-9080-de5f725faf47}" ma:internalName="TaxCatchAllLabel" ma:readOnly="true" ma:showField="CatchAllDataLabel" ma:web="4ad80cb5-7256-4353-9351-2bd1e4d5ab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718C75-917E-4A93-ABB4-4D1BDA595EC1}">
  <ds:schemaRefs>
    <ds:schemaRef ds:uri="http://schemas.openxmlformats.org/package/2006/metadata/core-properties"/>
    <ds:schemaRef ds:uri="http://schemas.microsoft.com/office/2006/documentManagement/types"/>
    <ds:schemaRef ds:uri="http://schemas.microsoft.com/office/infopath/2007/PartnerControls"/>
    <ds:schemaRef ds:uri="4ad80cb5-7256-4353-9351-2bd1e4d5ab7f"/>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DC256416-3B73-472E-8059-BFC7025B3AE3}">
  <ds:schemaRefs>
    <ds:schemaRef ds:uri="http://schemas.microsoft.com/sharepoint/v3/contenttype/forms"/>
  </ds:schemaRefs>
</ds:datastoreItem>
</file>

<file path=customXml/itemProps3.xml><?xml version="1.0" encoding="utf-8"?>
<ds:datastoreItem xmlns:ds="http://schemas.openxmlformats.org/officeDocument/2006/customXml" ds:itemID="{C1CACDD4-7B36-4E1B-A4C0-750DB0CFF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80cb5-7256-4353-9351-2bd1e4d5ab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Doel van de tool </vt:lpstr>
      <vt:lpstr>Toelichting</vt:lpstr>
      <vt:lpstr>SAMEN inkopen</vt:lpstr>
      <vt:lpstr>Wel of niet samenwerken</vt:lpstr>
      <vt:lpstr>Achtergrond vraag en antwoord</vt:lpstr>
      <vt:lpstr>Handvatten uitwerking</vt:lpstr>
      <vt:lpstr>'Achtergrond vraag en antwoord'!Afdrukbereik</vt:lpstr>
      <vt:lpstr>'Handvatten uitwerking'!Afdrukbereik</vt:lpstr>
      <vt:lpstr>'SAMEN inkopen'!Afdrukbereik</vt:lpstr>
      <vt:lpstr>Toelichting!Afdrukbereik</vt:lpstr>
      <vt:lpstr>'SAMEN inkopen'!fd</vt:lpstr>
      <vt:lpstr>'SAMEN inkopen'!print</vt:lpstr>
    </vt:vector>
  </TitlesOfParts>
  <Company>TU Delft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Reinier van der Kuij - BK</dc:creator>
  <cp:lastModifiedBy>Gaby van der Peijl</cp:lastModifiedBy>
  <cp:revision/>
  <dcterms:created xsi:type="dcterms:W3CDTF">2013-12-03T08:43:15Z</dcterms:created>
  <dcterms:modified xsi:type="dcterms:W3CDTF">2018-03-05T09:25:10Z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0x01010021598BA13606E548973F337DC1203F1A00036491D8906C7A479BFDE8A2CB2FC7C6</vt:lpwstr>
  </property>
  <property fmtid="{D5CDD505-2E9C-101B-9397-08002B2CF9AE}" pid="3" name="C-categorie1">
    <vt:lpwstr>6;#Achtergrondinformatie|b30b2b66-82d3-4d47-bced-18bcba708d0d</vt:lpwstr>
  </property>
</Properties>
</file>